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8195" windowHeight="11760" firstSheet="2" activeTab="2"/>
  </bookViews>
  <sheets>
    <sheet name="รายได้" sheetId="1" r:id="rId1"/>
    <sheet name="ลงทะเบียน" sheetId="2" r:id="rId2"/>
    <sheet name="เป้า QD" sheetId="3" r:id="rId3"/>
    <sheet name="แบบรายงาน 3.2(ครั้งที่1)" sheetId="4" r:id="rId4"/>
    <sheet name="แบบรายงาน 3.2 (ครั้งที่2)" sheetId="5" r:id="rId5"/>
    <sheet name="แบบรายงาน3.1" sheetId="6" r:id="rId6"/>
    <sheet name="แบบสรุปงบหน้าการใช้เครื่องหมายฯ" sheetId="7" r:id="rId7"/>
    <sheet name="แบบรายงานผลการใช้เครื่องหมายฯ" sheetId="8" r:id="rId8"/>
    <sheet name="แบบรายงานการลงทะเบียน" sheetId="9" r:id="rId9"/>
  </sheets>
  <calcPr calcId="145621"/>
</workbook>
</file>

<file path=xl/calcChain.xml><?xml version="1.0" encoding="utf-8"?>
<calcChain xmlns="http://schemas.openxmlformats.org/spreadsheetml/2006/main">
  <c r="Q20" i="3" l="1"/>
  <c r="R20" i="3" s="1"/>
  <c r="P20" i="3"/>
  <c r="J20" i="3"/>
  <c r="I20" i="3"/>
  <c r="H20" i="3"/>
  <c r="G20" i="3"/>
  <c r="Q19" i="3"/>
  <c r="R19" i="3" s="1"/>
  <c r="Q18" i="3"/>
  <c r="R18" i="3" s="1"/>
  <c r="Q17" i="3"/>
  <c r="R17" i="3" s="1"/>
  <c r="Q16" i="3"/>
  <c r="R16" i="3" s="1"/>
  <c r="Q15" i="3"/>
  <c r="R15" i="3" s="1"/>
  <c r="Q14" i="3"/>
  <c r="R14" i="3" s="1"/>
  <c r="Q13" i="3"/>
  <c r="R13" i="3" s="1"/>
  <c r="Q12" i="3"/>
  <c r="R12" i="3" s="1"/>
  <c r="Q11" i="3"/>
  <c r="R11" i="3" s="1"/>
  <c r="Q10" i="3"/>
  <c r="R10" i="3" s="1"/>
  <c r="Q9" i="3"/>
  <c r="R9" i="3" s="1"/>
  <c r="Q8" i="3"/>
  <c r="R8" i="3" s="1"/>
  <c r="Q7" i="3"/>
  <c r="R7" i="3" s="1"/>
  <c r="Q6" i="3"/>
  <c r="R6" i="3" s="1"/>
  <c r="Q5" i="3"/>
  <c r="R5" i="3" s="1"/>
  <c r="Q4" i="3"/>
  <c r="R4" i="3" s="1"/>
  <c r="T24" i="1"/>
  <c r="T23" i="1"/>
  <c r="U23" i="1" s="1"/>
  <c r="V23" i="1" s="1"/>
  <c r="T22" i="1"/>
  <c r="U22" i="1" s="1"/>
  <c r="V22" i="1" s="1"/>
  <c r="T21" i="1"/>
  <c r="T20" i="1"/>
  <c r="T19" i="1"/>
  <c r="U19" i="1" s="1"/>
  <c r="V19" i="1" s="1"/>
  <c r="T18" i="1"/>
  <c r="U18" i="1" s="1"/>
  <c r="V18" i="1" s="1"/>
  <c r="T17" i="1"/>
  <c r="T16" i="1"/>
  <c r="T15" i="1"/>
  <c r="U15" i="1" s="1"/>
  <c r="V15" i="1" s="1"/>
  <c r="T14" i="1"/>
  <c r="U14" i="1" s="1"/>
  <c r="V14" i="1" s="1"/>
  <c r="T13" i="1"/>
  <c r="T12" i="1"/>
  <c r="T11" i="1"/>
  <c r="U11" i="1" s="1"/>
  <c r="V11" i="1" s="1"/>
  <c r="T10" i="1"/>
  <c r="U10" i="1" s="1"/>
  <c r="V10" i="1" s="1"/>
  <c r="T9" i="1"/>
  <c r="T8" i="1"/>
  <c r="I8" i="1"/>
  <c r="J8" i="1" s="1"/>
  <c r="I24" i="1"/>
  <c r="J24" i="1" s="1"/>
  <c r="K24" i="1" s="1"/>
  <c r="I23" i="1"/>
  <c r="J23" i="1" s="1"/>
  <c r="I22" i="1"/>
  <c r="I21" i="1"/>
  <c r="J21" i="1" s="1"/>
  <c r="K21" i="1" s="1"/>
  <c r="I20" i="1"/>
  <c r="J20" i="1" s="1"/>
  <c r="K20" i="1" s="1"/>
  <c r="I19" i="1"/>
  <c r="J19" i="1" s="1"/>
  <c r="I18" i="1"/>
  <c r="I17" i="1"/>
  <c r="J17" i="1" s="1"/>
  <c r="K17" i="1" s="1"/>
  <c r="I16" i="1"/>
  <c r="J16" i="1" s="1"/>
  <c r="K16" i="1" s="1"/>
  <c r="I15" i="1"/>
  <c r="J15" i="1" s="1"/>
  <c r="I14" i="1"/>
  <c r="I13" i="1"/>
  <c r="J13" i="1" s="1"/>
  <c r="K13" i="1" s="1"/>
  <c r="I12" i="1"/>
  <c r="J12" i="1" s="1"/>
  <c r="K12" i="1" s="1"/>
  <c r="I11" i="1"/>
  <c r="J11" i="1" s="1"/>
  <c r="I10" i="1"/>
  <c r="I9" i="1"/>
  <c r="J9" i="1" s="1"/>
  <c r="K9" i="1" s="1"/>
  <c r="K8" i="1" l="1"/>
  <c r="K11" i="1"/>
  <c r="K15" i="1"/>
  <c r="K19" i="1"/>
  <c r="K23" i="1"/>
  <c r="J10" i="1"/>
  <c r="K10" i="1" s="1"/>
  <c r="J14" i="1"/>
  <c r="K14" i="1" s="1"/>
  <c r="J18" i="1"/>
  <c r="K18" i="1" s="1"/>
  <c r="J22" i="1"/>
  <c r="K22" i="1" s="1"/>
  <c r="U9" i="1"/>
  <c r="V9" i="1" s="1"/>
  <c r="U13" i="1"/>
  <c r="V13" i="1" s="1"/>
  <c r="U17" i="1"/>
  <c r="V17" i="1" s="1"/>
  <c r="U21" i="1"/>
  <c r="V21" i="1" s="1"/>
  <c r="U8" i="1"/>
  <c r="V8" i="1" s="1"/>
  <c r="U12" i="1"/>
  <c r="V12" i="1" s="1"/>
  <c r="U16" i="1"/>
  <c r="V16" i="1" s="1"/>
  <c r="U20" i="1"/>
  <c r="V20" i="1" s="1"/>
  <c r="U24" i="1"/>
  <c r="V24" i="1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</calcChain>
</file>

<file path=xl/sharedStrings.xml><?xml version="1.0" encoding="utf-8"?>
<sst xmlns="http://schemas.openxmlformats.org/spreadsheetml/2006/main" count="363" uniqueCount="194">
  <si>
    <t>ที่</t>
  </si>
  <si>
    <t>ชื่ออำเภอ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</si>
  <si>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</si>
  <si>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</si>
  <si>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</si>
  <si>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</si>
  <si>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</si>
  <si>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</si>
  <si>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</si>
  <si>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</si>
  <si>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</si>
  <si>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</si>
  <si>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</si>
  <si>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</si>
  <si>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(บาท)</t>
  </si>
  <si>
    <t>1</t>
  </si>
  <si>
    <t>เมืองชัยภูมิ</t>
  </si>
  <si>
    <t>2</t>
  </si>
  <si>
    <t>บ้านเขว้า</t>
  </si>
  <si>
    <t>3</t>
  </si>
  <si>
    <t>คอนสวรรค์</t>
  </si>
  <si>
    <t>4</t>
  </si>
  <si>
    <t>เกษตรสมบูรณ์</t>
  </si>
  <si>
    <t>5</t>
  </si>
  <si>
    <t>หนองบัวแดง</t>
  </si>
  <si>
    <t>6</t>
  </si>
  <si>
    <t>จัตุรัส</t>
  </si>
  <si>
    <t>7</t>
  </si>
  <si>
    <t>บำเหน็จณรงค์</t>
  </si>
  <si>
    <t>8</t>
  </si>
  <si>
    <t>หนองบัวระเหว</t>
  </si>
  <si>
    <t>9</t>
  </si>
  <si>
    <t>เทพสถิต</t>
  </si>
  <si>
    <t>10</t>
  </si>
  <si>
    <t>ภูเขียว</t>
  </si>
  <si>
    <t>11</t>
  </si>
  <si>
    <t>บ้านแท่น</t>
  </si>
  <si>
    <t>12</t>
  </si>
  <si>
    <t>แก้งคร้อ</t>
  </si>
  <si>
    <t>13</t>
  </si>
  <si>
    <t>คอนสาร</t>
  </si>
  <si>
    <t>14</t>
  </si>
  <si>
    <t>ภักดีชุมพล</t>
  </si>
  <si>
    <t>15</t>
  </si>
  <si>
    <t>เนินสง่า</t>
  </si>
  <si>
    <t>16</t>
  </si>
  <si>
    <t>ซับใหญ่</t>
  </si>
  <si>
    <t>รวมทั้งสิ้น</t>
  </si>
  <si>
    <t>'</t>
  </si>
  <si>
    <t>ลำดับที่</t>
  </si>
  <si>
    <t>อำเภอ</t>
  </si>
  <si>
    <t>กลุ่มผู้ผลิตชุมชน</t>
  </si>
  <si>
    <t>ผู้ผลิตชุมชนที่เป็นเจ้าของรายเดียว</t>
  </si>
  <si>
    <t>ผู้ผลิตวิสาหกิจขนาดกลางและขนาดย่อม</t>
  </si>
  <si>
    <t>รวมผู้ผลิต ผู้ประกอบการ (ราย)</t>
  </si>
  <si>
    <t>** จากฐานการลงทะเบียน ปี 2557 -2558</t>
  </si>
  <si>
    <t>เป้าหมายตัวชี้วัดการประเมินผลการปฏิบัติราชการ (รอบที่ 1) ประจำปีงบประมาณ พ.ศ. 2561 จังหวัดชัยภูมิ</t>
  </si>
  <si>
    <t xml:space="preserve">ตัวชี้วัดที่ 3 รายได้จากการจำหน่ายผลิตภัณฑ์ชุมชน OTOP </t>
  </si>
  <si>
    <t>(รายได้จากการจำหน่ายผลิตภัณฑ์ OTOP ไตรมาส 1-2 ปีงบประมาณ พ.ศ. 2561 ของจังหวัด มีมูลค่าเพิ่มขึ้นจากปีงบประมาณ พ.ศ. 2560 (เฉพาะไตรมาส 1-2) ร้อยละ 20)</t>
  </si>
  <si>
    <t>ฐานข้อมูลยอดจำหน่ายสินค้า OTOP ปี 2560  (ไตรมาส 1-2)</t>
  </si>
  <si>
    <t>รวมยอดจำหน่ายสินค้า OTOP</t>
  </si>
  <si>
    <t>ปี 2560 (ไตรมาส 1-2)</t>
  </si>
  <si>
    <t>เพิ่มร้อยละ 20 จากยอดจำหน่ายฯ</t>
  </si>
  <si>
    <t>OTOP ปี 2561 (ไตรมาส 1-2)</t>
  </si>
  <si>
    <t>ยอดจำหน่ายสินค้า OTOP ปี 2561 (ไตรมาส 1-2)</t>
  </si>
  <si>
    <t>เป้าหมาย ยอดจำหน่ายสินค้า</t>
  </si>
  <si>
    <t>ฐานข้อมูลยอดจำหน่ายสินค้า OTOP ปี 2560  (ไตรมาส 3-4)</t>
  </si>
  <si>
    <t>ปี 2560 (ไตรมาส 3-4)</t>
  </si>
  <si>
    <t>เป้าหมายตัวชี้วัดการประเมินผลการปฏิบัติราชการ (รอบที่ 2) ประจำปีงบประมาณ พ.ศ. 2561 จังหวัดชัยภูมิ</t>
  </si>
  <si>
    <t>(รายได้จากการจำหน่ายผลิตภัณฑ์ OTOP ไตรมาส 3-4 ปีงบประมาณ พ.ศ. 2561 ของจังหวัด มีมูลค่าเพิ่มขึ้นจากปีงบประมาณ พ.ศ. 2560 (เฉพาะไตรมาส 3-4) ร้อยละ 20)</t>
  </si>
  <si>
    <t>ยอดจำหน่ายสินค้า OTOP ปี 2561 (ไตรมาส 3-4)</t>
  </si>
  <si>
    <t>OTOP ปี 2561 (ไตรมาส 3-4)</t>
  </si>
  <si>
    <t>เป้าหมายตัวชี้วัดการประเมินผลการปฏิบัติราชการ ประจำปีงบประมาณ พ.ศ. 2561</t>
  </si>
  <si>
    <t>ตัวชี้วัดที่ 4 ร้อยละของผู้ผลิต ผู้ประกอบ  OTOP ที่ลงทะเบียนเพิ่มขึ้น</t>
  </si>
  <si>
    <t>รอบที่ 1   ไตรมาส 1-2   (ราย)</t>
  </si>
  <si>
    <t>รอบที่ 2  ไตรมาส 3-4  (ราย)</t>
  </si>
  <si>
    <t>ฐานข้อมูลโอทอป ปี 57-58 (1,269 ผลิตภัณฑ์)</t>
  </si>
  <si>
    <t>จำนวนกลุ่มผู้ผลิต ผู้ประกอบการ (ราย)</t>
  </si>
  <si>
    <t>จำนวนผลิตภัณฑ์ (1,269 ผลิตภัณฑ์)</t>
  </si>
  <si>
    <t xml:space="preserve">    รวม            </t>
  </si>
  <si>
    <t>a</t>
  </si>
  <si>
    <t>b</t>
  </si>
  <si>
    <t>c</t>
  </si>
  <si>
    <t>d</t>
  </si>
  <si>
    <t>อาหาร</t>
  </si>
  <si>
    <t>เครื่องดื่ม</t>
  </si>
  <si>
    <t>ผ้าเครื่องแต่งกาย</t>
  </si>
  <si>
    <t>ของใช้ฯ</t>
  </si>
  <si>
    <t>สมุนไพรที่ไม่ใช่อาหาร</t>
  </si>
  <si>
    <t>รวมผลิตภัณฑ์(ผลิตภัณฑ์)</t>
  </si>
  <si>
    <t>เป้าพัฒนาผู้ประกอบการ (40 กลุม/ราย) กิจกรรม 3.1</t>
  </si>
  <si>
    <t>เป้าพัฒนาผลิตภัณฑ์ (80ผลิตภัณฑ์) กิจกรรม 3.2</t>
  </si>
  <si>
    <t>เป้าหมายดำเนินการ</t>
  </si>
  <si>
    <t xml:space="preserve">แบบรายงานผลการคัดเลือกผลิตภัณฑ์ โครงการพัฒนาคุณภาพมาตรฐานผลิตภัณฑ์ OTOP กลุ่มปรับตัวสู่การพัฒนา (กลุ่ม D) </t>
  </si>
  <si>
    <t>ประจำปีงบประมาณ 2561</t>
  </si>
  <si>
    <t>จังหวัดชัยภูมิ</t>
  </si>
  <si>
    <t>ชื่อผู้ผลิต/ผู้ประกอบการ</t>
  </si>
  <si>
    <t>ที่อยู่</t>
  </si>
  <si>
    <t>จังหวัด</t>
  </si>
  <si>
    <t>ชื่อผลิตภัณฑ์</t>
  </si>
  <si>
    <t>ระดับดาว</t>
  </si>
  <si>
    <t>* ประเภท</t>
  </si>
  <si>
    <t>** ตัวชี้วัด</t>
  </si>
  <si>
    <t>***สรุปผล</t>
  </si>
  <si>
    <t>ภาพถ่ายก่อน</t>
  </si>
  <si>
    <t>รายได้เฉลี่ยต่อปี</t>
  </si>
  <si>
    <t>ผลิตภัณฑ์</t>
  </si>
  <si>
    <t>ผ่าน</t>
  </si>
  <si>
    <t>ไม่ผ่าน</t>
  </si>
  <si>
    <t>การพัฒนา</t>
  </si>
  <si>
    <t>(รายได้เฉลี่ย</t>
  </si>
  <si>
    <t>ปี2560)</t>
  </si>
  <si>
    <t xml:space="preserve">                                                         </t>
  </si>
  <si>
    <t>ลงชื่อ.............................................................ผู้รายงาน</t>
  </si>
  <si>
    <r>
      <rPr>
        <b/>
        <sz val="16"/>
        <color theme="1"/>
        <rFont val="TH SarabunIT๙"/>
        <family val="2"/>
      </rPr>
      <t xml:space="preserve">        </t>
    </r>
    <r>
      <rPr>
        <b/>
        <u/>
        <sz val="16"/>
        <color theme="1"/>
        <rFont val="TH SarabunIT๙"/>
        <family val="2"/>
      </rPr>
      <t>หมายเหตุ</t>
    </r>
  </si>
  <si>
    <r>
      <t xml:space="preserve">1. ให้อำเภอ จัดทำเอกสารสรุปผลการดำเนินงาน ส่งให้จังหวัดฯ </t>
    </r>
    <r>
      <rPr>
        <b/>
        <u/>
        <sz val="16"/>
        <color theme="1"/>
        <rFont val="TH SarabunIT๙"/>
        <family val="2"/>
      </rPr>
      <t>ภายในวันที่ 31 มกราคม 2561</t>
    </r>
  </si>
  <si>
    <t>๒. สำหรับไฟล์ดิจิตอล แบบรายงานตัวชี้วัดฯให้บันทึกเป็นไฟล์โปรแกรม Ms Excell  เท่านั้น โดยส่งทางระบบ E mail : warunee.chaiyaphum@gmail.com</t>
  </si>
  <si>
    <t>3. * การบันทึกข้อมูลประเภทผลิตภัณฑ์ มี ๕ ประเภท ได้แก่  1)อาหาร  ๒) เครื่องดื่ม  ๓) ผ้าและเครื่องแต่งกาย, ๔)ของใช้ ของตกแต่ง ของที่ระลึก ๕)สมุนไพรที่ไม่ใช่อาหาร</t>
  </si>
  <si>
    <t>โดยให้บันทึกหมายเลขของแต่ละประเภทผลิตภัณฑ์ในช่องประเภทผลิตภัณฑ์</t>
  </si>
  <si>
    <t xml:space="preserve">๔. ** การบันทึกข้อมูลตัวชี้วัดในแต่ละข้อ  หากผ่านตัวชี้วัดให้บันทึกเครื่องหมาย  " 1"  หากไม่ผ่านให้บันทึกหมายเลข "O" </t>
  </si>
  <si>
    <t>๕ *** สรุปผลการพัฒนาผ่านเกณฑ์ตัวชี้วัด โดยจะต้องได้รับการพัฒนาให้ผ่านอย่างน้อย ๔ ใน ๖ ข้อ ตามหลักเกณฑ์ โดยต้องผ่านเกณฑ์ในข้อ ๒ จึงจะถือว่าผ่าน</t>
  </si>
  <si>
    <t>เกณฑ์ตามตัวชี้วัด  หากผ่านเกณฑ์ตัวชี้วัดให้บันทึกเครื่องหมาย  " 1" ในช่องผ่าน และหากไม่ผ่านเกณฑ์ให้บันทึกเครื่องหมาย "0" ในช่องไม่ผ่าน</t>
  </si>
  <si>
    <r>
      <t xml:space="preserve"> </t>
    </r>
    <r>
      <rPr>
        <b/>
        <u/>
        <sz val="16"/>
        <color theme="1"/>
        <rFont val="TH SarabunIT๙"/>
        <family val="2"/>
      </rPr>
      <t xml:space="preserve"> ผู้ประสานงาน</t>
    </r>
    <r>
      <rPr>
        <sz val="16"/>
        <color theme="1"/>
        <rFont val="TH SarabunIT๙"/>
        <family val="2"/>
      </rPr>
      <t xml:space="preserve">  นางสาววารุณี ด้วงสงค์  นักวิชาการพัฒนาชุมชนชำนาญการ โทรศัพท์ 081 966 3589</t>
    </r>
  </si>
  <si>
    <t>แบบรายงานผลหลังการดำเนินงาน โครงการการพัฒนาคุณภาพมาตรฐานผลิตภัณฑ์ OTOP กลุ่มปรับตัวสู่การพัฒนา (กลุ่ม D)</t>
  </si>
  <si>
    <t>ภาพถ่าย</t>
  </si>
  <si>
    <t>หลังการ</t>
  </si>
  <si>
    <t xml:space="preserve">(รายได้เฉลี่ยปี </t>
  </si>
  <si>
    <t>พัฒนาผลิตภัณฑ์</t>
  </si>
  <si>
    <t>2561)</t>
  </si>
  <si>
    <r>
      <t>1. ให้อำเภอ จัดทำเอกสารสรุปผลการดำเนินงาน ส่งให้จังหวัดฯ</t>
    </r>
    <r>
      <rPr>
        <b/>
        <sz val="16"/>
        <color theme="1"/>
        <rFont val="TH SarabunIT๙"/>
        <family val="2"/>
      </rPr>
      <t xml:space="preserve"> </t>
    </r>
    <r>
      <rPr>
        <b/>
        <u/>
        <sz val="16"/>
        <color theme="1"/>
        <rFont val="TH SarabunIT๙"/>
        <family val="2"/>
      </rPr>
      <t>ภายในวันที่  16 พฤษภาคม 2561</t>
    </r>
  </si>
  <si>
    <t>๔. ** การบันทึกข้อมูลตัวชี้วัดในแต่ละข้อ  หากผ่านตัวชี้วัดให้บันทึกเครื่องหมาย  " 1"  หากไม่ผ่านให้บันทึกเครื่องหมาย "O"</t>
  </si>
  <si>
    <t xml:space="preserve">                    </t>
  </si>
  <si>
    <t>แบบรายงานการคัดเลือกกลุ่มเป้าหมายเข้าร่วมโครงการประชุมเชิงปฏิบัติการพัฒนาศักยภาพผู้ผลิต ผู้ประกอบการ OTOP  ด้านการผลิต</t>
  </si>
  <si>
    <t xml:space="preserve">ระหว่างวันที่ 28- 29 มีนาคม 2561 ณ ณ โรงแรมอัลวาเรซ โฮเทล เทพนคร จังหวัดบุรีรัมย์ </t>
  </si>
  <si>
    <t>อำเภอ..........................จังหวัดชัยภูมิ</t>
  </si>
  <si>
    <t>ชื่อกลุ่มผู้ผลิตชุมชน/ ผู้ประกอบการ</t>
  </si>
  <si>
    <t xml:space="preserve">ที่อยู่ </t>
  </si>
  <si>
    <t>ระดับ
ดาว</t>
  </si>
  <si>
    <t>ประเภท</t>
  </si>
  <si>
    <t>ชื่อผู้ติดต่อ</t>
  </si>
  <si>
    <t>เบอร์โทรศัพท์</t>
  </si>
  <si>
    <t>พักค้าง</t>
  </si>
  <si>
    <t>ไม่
พักค้าง</t>
  </si>
  <si>
    <t>บ้านเลขที่</t>
  </si>
  <si>
    <t>หมู่ที่</t>
  </si>
  <si>
    <t>ตำบล</t>
  </si>
  <si>
    <t>ลงชื่อ....................................ผู้รายงาน</t>
  </si>
  <si>
    <t>(.........................................)</t>
  </si>
  <si>
    <t>หมายเหตุ</t>
  </si>
  <si>
    <t xml:space="preserve">   *การบันทึกข้อมูลประเภทผลิตภัณฑ์ มี 5 ประเภทผลิตภัณฑ์เท่านั้น ได้แก่ อาหาร,เครื่องดื่ม,ผ้าและเครื่องแต่งกาย,ของใช้ ของตกแต่ง ของที่ระลึกและสมุนไพรที่ไม่ใช่อาหาร</t>
  </si>
  <si>
    <t xml:space="preserve">   * ส่งข้อมูลให้กรมฯ ภายในวันที่ 25 มกราคม 2561 ทาง E-mail address: database.otop@gmail.com</t>
  </si>
  <si>
    <t xml:space="preserve">   * ผู้ประสานงาน นางสาวอิสรา ปิ่นแก้ว  นักวิชาการพัฒนาชุมชนปฏิบัติการ   เบอร์โทรศัพท์  090-9867728, 084-8949118</t>
  </si>
  <si>
    <t>ตำแหน่ง .......................................................</t>
  </si>
  <si>
    <t>แบบสรุปผลการดำเนินงาน</t>
  </si>
  <si>
    <t>การใช้เครื่องหมายผลิตภัณฑ์ OTOP  กรมการพัฒนาชุมชน</t>
  </si>
  <si>
    <t>อำเภอ..............................จังหวัดชัยภูมิ</t>
  </si>
  <si>
    <t>ประเภทผลิตภัณฑ์</t>
  </si>
  <si>
    <t>ผู้ผลิตที่เป็นวิสาหกิจขนาดกลางและขนาดเล็ก (SMEs)</t>
  </si>
  <si>
    <t>Premium</t>
  </si>
  <si>
    <t>Classic</t>
  </si>
  <si>
    <t>Standard</t>
  </si>
  <si>
    <t xml:space="preserve">Rising Star </t>
  </si>
  <si>
    <t>ผ้าและเครื่องแต่งกาย</t>
  </si>
  <si>
    <t>ของใช้/ของตกแต่ง/ของที่ระลึก</t>
  </si>
  <si>
    <t>(ลงชื่อ)...................................................ผู้รายงาน</t>
  </si>
  <si>
    <t xml:space="preserve">              (...............................................)</t>
  </si>
  <si>
    <t>ตำแหน่ง................................................................</t>
  </si>
  <si>
    <t>วันที่.............เดือน...........................พ.ศ...............</t>
  </si>
  <si>
    <t>แบบรายงานผลการดำเนินงาน</t>
  </si>
  <si>
    <t>การใช้เครื่องหมายผลิตภัณฑ์ OTOP กรมการพัฒนาชุมชน</t>
  </si>
  <si>
    <t>ซื่อผู้ผลิต ผู้ประกอบการ</t>
  </si>
  <si>
    <t>ที่อยู่/ โทรศัพท์</t>
  </si>
  <si>
    <t>เครื่องหมายมาตรฐานที่ได้รับ</t>
  </si>
  <si>
    <t>วันที่ให้การรับรอง</t>
  </si>
  <si>
    <t>วันที่สิ้นสุดการรับรอง</t>
  </si>
  <si>
    <t>(ลงชื่อ)......................................................ผู้รายงาน</t>
  </si>
  <si>
    <t xml:space="preserve">          (..............................................................)</t>
  </si>
  <si>
    <t xml:space="preserve">    ตำแหน่ง..............................................................</t>
  </si>
  <si>
    <t>อำเภอ....................จังหวัดชัยภูมิ</t>
  </si>
  <si>
    <t>แบบรายงานผลข้อมูลผู้ผลิต ผู้ประกอบการ OTOP ที่ลงทะเบียน ตั้งแต่เดือน ตุลาคม 2559 - มีนาคม 2560</t>
  </si>
  <si>
    <t>อำเภอ...................จังหวัดชัยภูมิ</t>
  </si>
  <si>
    <t>ประเภทผู้ประกอบการ</t>
  </si>
  <si>
    <t>ของใช้ ของตกแต่ง และของที่ระลึก</t>
  </si>
  <si>
    <t>กลุม/ราย</t>
  </si>
  <si>
    <t>กลุ่ม/ราย</t>
  </si>
  <si>
    <t>เจ้าของรายเดียว</t>
  </si>
  <si>
    <t>วิสาหกิจขนาดกลางและขนาดย่อม</t>
  </si>
  <si>
    <t>(ลงชื่อ)........................................................ผู้รายงาน</t>
  </si>
  <si>
    <t xml:space="preserve">       (.......................................................)</t>
  </si>
  <si>
    <t>ตำแหน่ง......................................................</t>
  </si>
  <si>
    <t xml:space="preserve">           วันที่....../………………./2561</t>
  </si>
  <si>
    <t xml:space="preserve">    2. ให้รายงานสรุปข้อมูลที่อำเภอรับลงทะเบียนไว้ทั้งหมดนอกเหนือจากที่มีในฐานปี 57-58 เป็นกรณีเร่งด่วน (ภายในวันที่ 30  มกราคม 2561) </t>
  </si>
  <si>
    <t xml:space="preserve">       เนื่องจากจังหวัดดำเนินการประกาศรับรองข้อมูลปี 2560 ส่งให้กรมฯดำเนินการต่อไป</t>
  </si>
  <si>
    <t xml:space="preserve">หมายเหตุ 1.  รายงานทุกวันที่ 5 ของเดือน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</si>
</sst>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sz val="18"/>
      <color theme="1"/>
      <name val="TH SarabunIT๙"/>
      <family val="2"/>
    </font>
    <font>
      <sz val="18"/>
      <color rgb="FF333333"/>
      <name val="TH SarabunIT๙"/>
      <family val="2"/>
    </font>
    <font>
      <sz val="18"/>
      <name val="TH SarabunIT๙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b/>
      <sz val="14"/>
      <name val="TH SarabunPSK"/>
      <family val="2"/>
    </font>
    <font>
      <sz val="14"/>
      <color rgb="FF333333"/>
      <name val="TH SarabunPSK"/>
      <family val="2"/>
    </font>
    <font>
      <b/>
      <sz val="16"/>
      <color rgb="FF333333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color rgb="FF333333"/>
      <name val="TH SarabunPSK"/>
      <family val="2"/>
    </font>
    <font>
      <b/>
      <u/>
      <sz val="16"/>
      <color theme="1"/>
      <name val="TH SarabunPSK"/>
      <family val="2"/>
    </font>
    <font>
      <b/>
      <u/>
      <sz val="16"/>
      <color theme="1"/>
      <name val="TH SarabunIT๙"/>
      <family val="2"/>
    </font>
    <font>
      <sz val="16"/>
      <color theme="1"/>
      <name val="TH Sarabun New"/>
      <family val="2"/>
    </font>
    <font>
      <sz val="16"/>
      <name val="TH SarabunIT๙"/>
      <family val="2"/>
    </font>
    <font>
      <sz val="14"/>
      <name val="TH SarabunIT๙"/>
      <family val="2"/>
    </font>
    <font>
      <sz val="16"/>
      <color rgb="FF333333"/>
      <name val="TH SarabunIT๙"/>
      <family val="2"/>
    </font>
    <font>
      <sz val="16"/>
      <color theme="1"/>
      <name val="TH SarabunPSK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3">
    <xf numFmtId="0" fontId="0" fillId="0" borderId="0" xfId="0"/>
    <xf numFmtId="0" fontId="21" fillId="0" borderId="0" xfId="0" applyFont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0" fontId="19" fillId="33" borderId="0" xfId="0" applyFont="1" applyFill="1"/>
    <xf numFmtId="0" fontId="23" fillId="33" borderId="11" xfId="0" applyFont="1" applyFill="1" applyBorder="1" applyAlignment="1">
      <alignment horizontal="center" vertical="center"/>
    </xf>
    <xf numFmtId="0" fontId="24" fillId="33" borderId="11" xfId="0" applyFont="1" applyFill="1" applyBorder="1" applyAlignment="1">
      <alignment horizontal="left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18" fillId="33" borderId="0" xfId="0" applyFont="1" applyFill="1"/>
    <xf numFmtId="0" fontId="18" fillId="33" borderId="11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vertical="center"/>
    </xf>
    <xf numFmtId="187" fontId="19" fillId="33" borderId="22" xfId="1" applyNumberFormat="1" applyFont="1" applyFill="1" applyBorder="1" applyAlignment="1">
      <alignment vertical="center" wrapText="1"/>
    </xf>
    <xf numFmtId="187" fontId="19" fillId="33" borderId="15" xfId="1" applyNumberFormat="1" applyFont="1" applyFill="1" applyBorder="1" applyAlignment="1">
      <alignment vertical="center" wrapText="1"/>
    </xf>
    <xf numFmtId="187" fontId="19" fillId="33" borderId="23" xfId="1" applyNumberFormat="1" applyFont="1" applyFill="1" applyBorder="1" applyAlignment="1">
      <alignment vertical="center" wrapText="1"/>
    </xf>
    <xf numFmtId="187" fontId="19" fillId="33" borderId="29" xfId="1" applyNumberFormat="1" applyFont="1" applyFill="1" applyBorder="1" applyAlignment="1">
      <alignment vertical="center" wrapText="1"/>
    </xf>
    <xf numFmtId="187" fontId="19" fillId="33" borderId="11" xfId="1" applyNumberFormat="1" applyFont="1" applyFill="1" applyBorder="1" applyAlignment="1">
      <alignment vertical="center" wrapText="1"/>
    </xf>
    <xf numFmtId="187" fontId="18" fillId="33" borderId="11" xfId="1" applyNumberFormat="1" applyFont="1" applyFill="1" applyBorder="1" applyAlignment="1">
      <alignment vertical="center" wrapText="1"/>
    </xf>
    <xf numFmtId="187" fontId="19" fillId="33" borderId="19" xfId="1" applyNumberFormat="1" applyFont="1" applyFill="1" applyBorder="1" applyAlignment="1">
      <alignment vertical="center" wrapText="1"/>
    </xf>
    <xf numFmtId="187" fontId="19" fillId="33" borderId="17" xfId="1" applyNumberFormat="1" applyFont="1" applyFill="1" applyBorder="1" applyAlignment="1">
      <alignment vertical="center" wrapText="1"/>
    </xf>
    <xf numFmtId="187" fontId="19" fillId="33" borderId="18" xfId="1" applyNumberFormat="1" applyFont="1" applyFill="1" applyBorder="1" applyAlignment="1">
      <alignment vertical="center" wrapText="1"/>
    </xf>
    <xf numFmtId="187" fontId="19" fillId="33" borderId="21" xfId="1" applyNumberFormat="1" applyFont="1" applyFill="1" applyBorder="1" applyAlignment="1">
      <alignment vertical="center" wrapText="1"/>
    </xf>
    <xf numFmtId="187" fontId="19" fillId="33" borderId="14" xfId="1" applyNumberFormat="1" applyFont="1" applyFill="1" applyBorder="1" applyAlignment="1">
      <alignment vertical="center" wrapText="1"/>
    </xf>
    <xf numFmtId="187" fontId="19" fillId="33" borderId="28" xfId="1" applyNumberFormat="1" applyFont="1" applyFill="1" applyBorder="1" applyAlignment="1">
      <alignment vertical="center" wrapText="1"/>
    </xf>
    <xf numFmtId="187" fontId="19" fillId="33" borderId="20" xfId="1" applyNumberFormat="1" applyFont="1" applyFill="1" applyBorder="1" applyAlignment="1">
      <alignment vertical="center"/>
    </xf>
    <xf numFmtId="187" fontId="19" fillId="33" borderId="29" xfId="1" applyNumberFormat="1" applyFont="1" applyFill="1" applyBorder="1" applyAlignment="1">
      <alignment vertical="center"/>
    </xf>
    <xf numFmtId="187" fontId="19" fillId="33" borderId="11" xfId="1" applyNumberFormat="1" applyFont="1" applyFill="1" applyBorder="1" applyAlignment="1">
      <alignment vertical="center"/>
    </xf>
    <xf numFmtId="0" fontId="25" fillId="33" borderId="11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2" xfId="0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 wrapText="1"/>
    </xf>
    <xf numFmtId="1" fontId="23" fillId="33" borderId="11" xfId="0" applyNumberFormat="1" applyFont="1" applyFill="1" applyBorder="1" applyAlignment="1">
      <alignment horizontal="center" vertical="center"/>
    </xf>
    <xf numFmtId="0" fontId="28" fillId="0" borderId="0" xfId="0" applyFont="1" applyFill="1"/>
    <xf numFmtId="0" fontId="30" fillId="0" borderId="11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/>
    </xf>
    <xf numFmtId="0" fontId="30" fillId="33" borderId="11" xfId="0" applyFont="1" applyFill="1" applyBorder="1" applyAlignment="1">
      <alignment horizontal="center" vertical="center"/>
    </xf>
    <xf numFmtId="0" fontId="32" fillId="0" borderId="0" xfId="0" applyFont="1" applyFill="1"/>
    <xf numFmtId="0" fontId="33" fillId="0" borderId="11" xfId="0" applyFont="1" applyFill="1" applyBorder="1" applyAlignment="1">
      <alignment horizontal="center"/>
    </xf>
    <xf numFmtId="0" fontId="33" fillId="0" borderId="11" xfId="0" applyFont="1" applyFill="1" applyBorder="1" applyAlignment="1">
      <alignment horizontal="left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/>
    </xf>
    <xf numFmtId="0" fontId="34" fillId="33" borderId="11" xfId="0" applyFont="1" applyFill="1" applyBorder="1" applyAlignment="1">
      <alignment horizontal="center" vertical="center"/>
    </xf>
    <xf numFmtId="0" fontId="33" fillId="0" borderId="0" xfId="0" applyFont="1" applyFill="1"/>
    <xf numFmtId="0" fontId="35" fillId="0" borderId="11" xfId="0" applyFont="1" applyFill="1" applyBorder="1" applyAlignment="1">
      <alignment horizontal="center"/>
    </xf>
    <xf numFmtId="0" fontId="35" fillId="0" borderId="11" xfId="0" applyFont="1" applyFill="1" applyBorder="1" applyAlignment="1">
      <alignment horizontal="left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/>
    </xf>
    <xf numFmtId="0" fontId="36" fillId="33" borderId="11" xfId="0" applyFont="1" applyFill="1" applyBorder="1" applyAlignment="1">
      <alignment horizontal="center" vertical="center"/>
    </xf>
    <xf numFmtId="0" fontId="32" fillId="33" borderId="11" xfId="0" applyFont="1" applyFill="1" applyBorder="1" applyAlignment="1">
      <alignment horizontal="center" vertical="center" wrapText="1"/>
    </xf>
    <xf numFmtId="0" fontId="32" fillId="33" borderId="11" xfId="0" applyFont="1" applyFill="1" applyBorder="1" applyAlignment="1">
      <alignment horizontal="center" vertical="center"/>
    </xf>
    <xf numFmtId="0" fontId="35" fillId="33" borderId="11" xfId="0" applyFont="1" applyFill="1" applyBorder="1" applyAlignment="1">
      <alignment horizontal="center" vertical="center"/>
    </xf>
    <xf numFmtId="187" fontId="32" fillId="33" borderId="11" xfId="1" applyNumberFormat="1" applyFont="1" applyFill="1" applyBorder="1" applyAlignment="1">
      <alignment horizontal="center" vertical="center"/>
    </xf>
    <xf numFmtId="0" fontId="32" fillId="33" borderId="0" xfId="0" applyFont="1" applyFill="1" applyAlignment="1">
      <alignment vertical="center"/>
    </xf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 vertical="center"/>
    </xf>
    <xf numFmtId="0" fontId="31" fillId="0" borderId="11" xfId="0" applyFont="1" applyFill="1" applyBorder="1" applyAlignment="1">
      <alignment horizontal="center" vertical="top" wrapText="1"/>
    </xf>
    <xf numFmtId="1" fontId="37" fillId="0" borderId="11" xfId="0" applyNumberFormat="1" applyFont="1" applyFill="1" applyBorder="1" applyAlignment="1">
      <alignment horizontal="center"/>
    </xf>
    <xf numFmtId="1" fontId="37" fillId="34" borderId="11" xfId="0" applyNumberFormat="1" applyFont="1" applyFill="1" applyBorder="1" applyAlignment="1">
      <alignment horizontal="center"/>
    </xf>
    <xf numFmtId="0" fontId="19" fillId="0" borderId="0" xfId="0" applyFont="1"/>
    <xf numFmtId="0" fontId="18" fillId="0" borderId="10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10" xfId="0" applyFont="1" applyBorder="1"/>
    <xf numFmtId="0" fontId="18" fillId="0" borderId="12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8" fillId="0" borderId="12" xfId="0" applyFont="1" applyBorder="1"/>
    <xf numFmtId="59" fontId="18" fillId="0" borderId="10" xfId="0" applyNumberFormat="1" applyFont="1" applyBorder="1"/>
    <xf numFmtId="0" fontId="18" fillId="0" borderId="31" xfId="0" applyFont="1" applyBorder="1"/>
    <xf numFmtId="0" fontId="19" fillId="0" borderId="16" xfId="0" applyFont="1" applyBorder="1"/>
    <xf numFmtId="0" fontId="18" fillId="0" borderId="16" xfId="0" applyFont="1" applyBorder="1" applyAlignment="1">
      <alignment horizontal="center"/>
    </xf>
    <xf numFmtId="0" fontId="19" fillId="0" borderId="33" xfId="0" applyFont="1" applyBorder="1"/>
    <xf numFmtId="0" fontId="19" fillId="0" borderId="34" xfId="0" applyFont="1" applyBorder="1"/>
    <xf numFmtId="0" fontId="19" fillId="0" borderId="35" xfId="0" applyFont="1" applyBorder="1"/>
    <xf numFmtId="0" fontId="18" fillId="0" borderId="0" xfId="0" applyFont="1"/>
    <xf numFmtId="60" fontId="19" fillId="0" borderId="0" xfId="0" applyNumberFormat="1" applyFont="1"/>
    <xf numFmtId="0" fontId="19" fillId="0" borderId="0" xfId="0" applyFont="1" applyAlignment="1">
      <alignment horizontal="left"/>
    </xf>
    <xf numFmtId="0" fontId="40" fillId="33" borderId="0" xfId="0" applyFont="1" applyFill="1"/>
    <xf numFmtId="0" fontId="18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/>
    </xf>
    <xf numFmtId="0" fontId="18" fillId="33" borderId="36" xfId="0" applyFont="1" applyFill="1" applyBorder="1" applyAlignment="1">
      <alignment horizontal="center"/>
    </xf>
    <xf numFmtId="0" fontId="19" fillId="33" borderId="11" xfId="0" applyFont="1" applyFill="1" applyBorder="1" applyAlignment="1">
      <alignment horizontal="center"/>
    </xf>
    <xf numFmtId="0" fontId="19" fillId="33" borderId="11" xfId="0" applyFont="1" applyFill="1" applyBorder="1"/>
    <xf numFmtId="0" fontId="19" fillId="33" borderId="11" xfId="0" applyFont="1" applyFill="1" applyBorder="1" applyAlignment="1">
      <alignment horizontal="left"/>
    </xf>
    <xf numFmtId="59" fontId="19" fillId="33" borderId="11" xfId="0" applyNumberFormat="1" applyFont="1" applyFill="1" applyBorder="1" applyAlignment="1">
      <alignment horizontal="center"/>
    </xf>
    <xf numFmtId="74" fontId="19" fillId="33" borderId="11" xfId="0" applyNumberFormat="1" applyFont="1" applyFill="1" applyBorder="1" applyAlignment="1">
      <alignment horizontal="center"/>
    </xf>
    <xf numFmtId="0" fontId="19" fillId="33" borderId="11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wrapText="1"/>
    </xf>
    <xf numFmtId="49" fontId="19" fillId="33" borderId="11" xfId="0" applyNumberFormat="1" applyFont="1" applyFill="1" applyBorder="1" applyAlignment="1">
      <alignment horizontal="left"/>
    </xf>
    <xf numFmtId="0" fontId="41" fillId="33" borderId="11" xfId="0" applyFont="1" applyFill="1" applyBorder="1" applyAlignment="1">
      <alignment horizontal="center"/>
    </xf>
    <xf numFmtId="0" fontId="42" fillId="33" borderId="10" xfId="0" applyFont="1" applyFill="1" applyBorder="1" applyAlignment="1">
      <alignment horizontal="left" vertical="top" wrapText="1"/>
    </xf>
    <xf numFmtId="0" fontId="42" fillId="33" borderId="10" xfId="0" applyFont="1" applyFill="1" applyBorder="1" applyAlignment="1">
      <alignment horizontal="center" vertical="top"/>
    </xf>
    <xf numFmtId="0" fontId="42" fillId="33" borderId="11" xfId="0" applyFont="1" applyFill="1" applyBorder="1" applyAlignment="1">
      <alignment horizontal="center" vertical="top"/>
    </xf>
    <xf numFmtId="0" fontId="42" fillId="33" borderId="11" xfId="0" applyFont="1" applyFill="1" applyBorder="1" applyAlignment="1">
      <alignment horizontal="center" vertical="top" wrapText="1"/>
    </xf>
    <xf numFmtId="0" fontId="42" fillId="33" borderId="12" xfId="0" applyFont="1" applyFill="1" applyBorder="1" applyAlignment="1">
      <alignment horizontal="center" vertical="top"/>
    </xf>
    <xf numFmtId="0" fontId="42" fillId="33" borderId="10" xfId="0" applyFont="1" applyFill="1" applyBorder="1" applyAlignment="1">
      <alignment horizontal="left" vertical="top"/>
    </xf>
    <xf numFmtId="0" fontId="42" fillId="33" borderId="11" xfId="0" applyFont="1" applyFill="1" applyBorder="1" applyAlignment="1">
      <alignment horizontal="left"/>
    </xf>
    <xf numFmtId="0" fontId="41" fillId="33" borderId="11" xfId="0" applyFont="1" applyFill="1" applyBorder="1" applyAlignment="1">
      <alignment horizontal="center" vertical="top"/>
    </xf>
    <xf numFmtId="0" fontId="42" fillId="33" borderId="11" xfId="0" applyFont="1" applyFill="1" applyBorder="1" applyAlignment="1">
      <alignment horizontal="left" vertical="top" wrapText="1"/>
    </xf>
    <xf numFmtId="0" fontId="42" fillId="33" borderId="11" xfId="0" applyFont="1" applyFill="1" applyBorder="1" applyAlignment="1">
      <alignment horizontal="center"/>
    </xf>
    <xf numFmtId="0" fontId="42" fillId="33" borderId="11" xfId="0" applyFont="1" applyFill="1" applyBorder="1" applyAlignment="1">
      <alignment horizontal="left" vertical="top"/>
    </xf>
    <xf numFmtId="0" fontId="42" fillId="33" borderId="11" xfId="0" applyFont="1" applyFill="1" applyBorder="1"/>
    <xf numFmtId="0" fontId="43" fillId="33" borderId="11" xfId="0" applyFont="1" applyFill="1" applyBorder="1" applyAlignment="1">
      <alignment horizontal="left" vertical="top" wrapText="1"/>
    </xf>
    <xf numFmtId="0" fontId="19" fillId="33" borderId="11" xfId="0" applyFont="1" applyFill="1" applyBorder="1" applyAlignment="1">
      <alignment horizontal="center" vertical="top"/>
    </xf>
    <xf numFmtId="0" fontId="43" fillId="33" borderId="11" xfId="0" applyFont="1" applyFill="1" applyBorder="1" applyAlignment="1">
      <alignment horizontal="center" vertical="top" wrapText="1"/>
    </xf>
    <xf numFmtId="0" fontId="19" fillId="33" borderId="16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left" vertical="center"/>
    </xf>
    <xf numFmtId="0" fontId="19" fillId="33" borderId="16" xfId="0" applyFont="1" applyFill="1" applyBorder="1" applyAlignment="1">
      <alignment vertical="center"/>
    </xf>
    <xf numFmtId="0" fontId="19" fillId="33" borderId="36" xfId="0" applyFont="1" applyFill="1" applyBorder="1" applyAlignment="1">
      <alignment horizontal="center"/>
    </xf>
    <xf numFmtId="0" fontId="19" fillId="33" borderId="16" xfId="0" applyFont="1" applyFill="1" applyBorder="1" applyAlignment="1">
      <alignment horizontal="center"/>
    </xf>
    <xf numFmtId="0" fontId="19" fillId="33" borderId="16" xfId="0" applyFont="1" applyFill="1" applyBorder="1" applyAlignment="1">
      <alignment horizontal="left"/>
    </xf>
    <xf numFmtId="0" fontId="19" fillId="33" borderId="11" xfId="0" applyFont="1" applyFill="1" applyBorder="1" applyAlignment="1"/>
    <xf numFmtId="0" fontId="19" fillId="33" borderId="0" xfId="0" applyFont="1" applyFill="1" applyBorder="1" applyAlignment="1">
      <alignment horizontal="center"/>
    </xf>
    <xf numFmtId="0" fontId="19" fillId="33" borderId="0" xfId="0" applyFont="1" applyFill="1" applyBorder="1"/>
    <xf numFmtId="49" fontId="19" fillId="33" borderId="0" xfId="0" applyNumberFormat="1" applyFont="1" applyFill="1" applyBorder="1" applyAlignment="1">
      <alignment horizontal="center"/>
    </xf>
    <xf numFmtId="0" fontId="19" fillId="33" borderId="0" xfId="0" applyFont="1" applyFill="1" applyBorder="1" applyAlignment="1">
      <alignment horizontal="left"/>
    </xf>
    <xf numFmtId="0" fontId="19" fillId="33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1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1" xfId="0" applyFont="1" applyBorder="1"/>
    <xf numFmtId="0" fontId="19" fillId="0" borderId="11" xfId="0" applyFont="1" applyBorder="1"/>
    <xf numFmtId="0" fontId="18" fillId="0" borderId="11" xfId="0" applyFont="1" applyBorder="1" applyAlignment="1">
      <alignment horizontal="right"/>
    </xf>
    <xf numFmtId="0" fontId="18" fillId="0" borderId="1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0" fontId="19" fillId="0" borderId="10" xfId="0" applyFont="1" applyBorder="1" applyAlignment="1"/>
    <xf numFmtId="0" fontId="19" fillId="0" borderId="11" xfId="0" applyFont="1" applyBorder="1" applyAlignment="1"/>
    <xf numFmtId="0" fontId="19" fillId="0" borderId="16" xfId="0" applyFont="1" applyBorder="1" applyAlignment="1"/>
    <xf numFmtId="0" fontId="19" fillId="0" borderId="10" xfId="0" applyFont="1" applyBorder="1"/>
    <xf numFmtId="0" fontId="19" fillId="0" borderId="25" xfId="0" applyFont="1" applyBorder="1"/>
    <xf numFmtId="0" fontId="19" fillId="0" borderId="0" xfId="0" applyFont="1" applyBorder="1"/>
    <xf numFmtId="0" fontId="18" fillId="0" borderId="0" xfId="0" applyFont="1" applyBorder="1" applyAlignment="1">
      <alignment horizontal="center"/>
    </xf>
    <xf numFmtId="0" fontId="44" fillId="0" borderId="0" xfId="0" applyFont="1"/>
    <xf numFmtId="0" fontId="44" fillId="0" borderId="11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/>
    </xf>
    <xf numFmtId="0" fontId="44" fillId="0" borderId="11" xfId="0" applyFont="1" applyBorder="1"/>
    <xf numFmtId="0" fontId="18" fillId="33" borderId="29" xfId="0" applyFont="1" applyFill="1" applyBorder="1" applyAlignment="1">
      <alignment horizontal="center" vertical="center"/>
    </xf>
    <xf numFmtId="0" fontId="18" fillId="33" borderId="20" xfId="0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5" fillId="33" borderId="11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/>
    </xf>
    <xf numFmtId="0" fontId="18" fillId="33" borderId="0" xfId="0" applyFont="1" applyFill="1" applyBorder="1" applyAlignment="1">
      <alignment horizontal="center"/>
    </xf>
    <xf numFmtId="0" fontId="32" fillId="33" borderId="11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/>
    </xf>
    <xf numFmtId="0" fontId="26" fillId="0" borderId="24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9" fillId="33" borderId="0" xfId="0" applyFont="1" applyFill="1" applyBorder="1" applyAlignment="1">
      <alignment horizontal="center"/>
    </xf>
    <xf numFmtId="0" fontId="18" fillId="33" borderId="0" xfId="0" applyFont="1" applyFill="1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0" fontId="18" fillId="33" borderId="16" xfId="0" applyFont="1" applyFill="1" applyBorder="1" applyAlignment="1">
      <alignment horizontal="center" vertical="center"/>
    </xf>
    <xf numFmtId="0" fontId="18" fillId="33" borderId="3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8" fillId="0" borderId="1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4" fillId="0" borderId="11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/>
    </xf>
  </cellXfs>
  <cellStyles count="43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Comma" xfId="1" builtinId="3"/>
    <cellStyle name="Normal" xfId="0" builtinId="0"/>
    <cellStyle name="การคำนวณ" xfId="12" builtinId="22" customBuiltin="1"/>
    <cellStyle name="ข้อความเตือน" xfId="15" builtinId="11" customBuiltin="1"/>
    <cellStyle name="ข้อความอธิบาย" xfId="17" builtinId="53" customBuiltin="1"/>
    <cellStyle name="ชื่อเรื่อง" xfId="2" builtinId="15" customBuiltin="1"/>
    <cellStyle name="เซลล์ตรวจสอบ" xfId="14" builtinId="23" customBuiltin="1"/>
    <cellStyle name="เซลล์ที่มีการเชื่อมโยง" xfId="13" builtinId="24" customBuiltin="1"/>
    <cellStyle name="ดี" xfId="7" builtinId="26" customBuiltin="1"/>
    <cellStyle name="ป้อนค่า" xfId="10" builtinId="20" customBuiltin="1"/>
    <cellStyle name="ปานกลาง" xfId="9" builtinId="28" customBuiltin="1"/>
    <cellStyle name="ผลรวม" xfId="18" builtinId="25" customBuiltin="1"/>
    <cellStyle name="แย่" xfId="8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1" builtinId="21" customBuiltin="1"/>
    <cellStyle name="หมายเหตุ" xfId="16" builtinId="10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666750</xdr:colOff>
      <xdr:row>0</xdr:row>
      <xdr:rowOff>38100</xdr:rowOff>
    </xdr:from>
    <xdr:to>
      <xdr:col>17</xdr:col>
      <xdr:colOff>904875</xdr:colOff>
      <xdr:row>1</xdr:row>
      <xdr:rowOff>76201</xdr:rowOff>
    </xdr:to>
    <xdr:sp macro="" textlink="">
      <xdr:nvSpPr>
        <xdr:cNvPr id="2" name="TextBox 1"/>
        <xdr:cNvSpPr txBox="1"/>
      </xdr:nvSpPr>
      <xdr:spPr>
        <a:xfrm>
          <a:off x="8181975" y="38100"/>
          <a:ext cx="1152525" cy="295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สิ่งที่ส่งมาด้วย 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409575</xdr:colOff>
      <xdr:row>0</xdr:row>
      <xdr:rowOff>47624</xdr:rowOff>
    </xdr:from>
    <xdr:to>
      <xdr:col>17</xdr:col>
      <xdr:colOff>876300</xdr:colOff>
      <xdr:row>1</xdr:row>
      <xdr:rowOff>95250</xdr:rowOff>
    </xdr:to>
    <xdr:sp macro="" textlink="">
      <xdr:nvSpPr>
        <xdr:cNvPr id="2" name="TextBox 1"/>
        <xdr:cNvSpPr txBox="1"/>
      </xdr:nvSpPr>
      <xdr:spPr>
        <a:xfrm>
          <a:off x="8229600" y="47624"/>
          <a:ext cx="1362075" cy="304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สิ่งที่ส่งมาด้วย 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opLeftCell="J1" zoomScale="62" zoomScaleNormal="62" workbookViewId="0">
      <selection activeCell="W11" sqref="W11"/>
    </sheetView>
  </sheetViews>
  <sheetFormatPr defaultColWidth="12.75" defaultRowHeight="18.75"/>
  <cols>
    <col min="1" max="1" width="6.125" style="1" customWidth="1"/>
    <col min="2" max="2" width="14.375" style="1" customWidth="1"/>
    <col min="3" max="4" width="14.5" style="1" customWidth="1"/>
    <col min="5" max="5" width="14.375" style="1" customWidth="1"/>
    <col min="6" max="6" width="14.25" style="1" customWidth="1"/>
    <col min="7" max="7" width="14.125" style="1" customWidth="1"/>
    <col min="8" max="8" width="14.875" style="1" customWidth="1"/>
    <col min="9" max="9" width="23.125" style="1" customWidth="1"/>
    <col min="10" max="11" width="25.75" style="1" customWidth="1"/>
    <col min="12" max="12" width="7.375" style="1" customWidth="1"/>
    <col min="13" max="13" width="13.875" style="1" customWidth="1"/>
    <col min="14" max="14" width="15" style="1" customWidth="1"/>
    <col min="15" max="15" width="15.625" style="1" customWidth="1"/>
    <col min="16" max="16" width="14.875" style="1" customWidth="1"/>
    <col min="17" max="17" width="15.25" style="1" customWidth="1"/>
    <col min="18" max="18" width="14.875" style="1" customWidth="1"/>
    <col min="19" max="19" width="14.25" style="1" customWidth="1"/>
    <col min="20" max="20" width="23.5" style="1" customWidth="1"/>
    <col min="21" max="21" width="26.25" style="1" customWidth="1"/>
    <col min="22" max="22" width="24.875" style="1" customWidth="1"/>
    <col min="23" max="16384" width="12.75" style="1"/>
  </cols>
  <sheetData>
    <row r="1" spans="1:22" ht="23.25" customHeight="1">
      <c r="A1" s="160" t="s">
        <v>56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 t="s">
        <v>68</v>
      </c>
      <c r="M1" s="160"/>
      <c r="N1" s="160"/>
      <c r="O1" s="160"/>
      <c r="P1" s="160"/>
      <c r="Q1" s="160"/>
      <c r="R1" s="160"/>
      <c r="S1" s="160"/>
      <c r="T1" s="160"/>
      <c r="U1" s="160"/>
      <c r="V1" s="160"/>
    </row>
    <row r="2" spans="1:22" ht="23.25" customHeight="1">
      <c r="A2" s="160" t="s">
        <v>57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 t="s">
        <v>57</v>
      </c>
      <c r="M2" s="160"/>
      <c r="N2" s="160"/>
      <c r="O2" s="160"/>
      <c r="P2" s="160"/>
      <c r="Q2" s="160"/>
      <c r="R2" s="160"/>
      <c r="S2" s="160"/>
      <c r="T2" s="160"/>
      <c r="U2" s="160"/>
      <c r="V2" s="160"/>
    </row>
    <row r="3" spans="1:22" ht="23.25" customHeight="1">
      <c r="A3" s="161" t="s">
        <v>58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 t="s">
        <v>69</v>
      </c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1:22" ht="20.25">
      <c r="A4" s="157" t="s">
        <v>0</v>
      </c>
      <c r="B4" s="157" t="s">
        <v>1</v>
      </c>
      <c r="C4" s="154" t="s">
        <v>59</v>
      </c>
      <c r="D4" s="155"/>
      <c r="E4" s="155"/>
      <c r="F4" s="155"/>
      <c r="G4" s="155"/>
      <c r="H4" s="155"/>
      <c r="I4" s="156"/>
      <c r="J4" s="154" t="s">
        <v>64</v>
      </c>
      <c r="K4" s="156"/>
      <c r="L4" s="157" t="s">
        <v>0</v>
      </c>
      <c r="M4" s="157" t="s">
        <v>1</v>
      </c>
      <c r="N4" s="154" t="s">
        <v>66</v>
      </c>
      <c r="O4" s="155"/>
      <c r="P4" s="155"/>
      <c r="Q4" s="155"/>
      <c r="R4" s="155"/>
      <c r="S4" s="155"/>
      <c r="T4" s="156"/>
      <c r="U4" s="154" t="s">
        <v>70</v>
      </c>
      <c r="V4" s="156"/>
    </row>
    <row r="5" spans="1:22">
      <c r="A5" s="158"/>
      <c r="B5" s="158"/>
      <c r="C5" s="3" t="s">
        <v>2</v>
      </c>
      <c r="D5" s="2" t="s">
        <v>3</v>
      </c>
      <c r="E5" s="4" t="s">
        <v>4</v>
      </c>
      <c r="F5" s="2" t="s">
        <v>5</v>
      </c>
      <c r="G5" s="4" t="s">
        <v>6</v>
      </c>
      <c r="H5" s="3" t="s">
        <v>7</v>
      </c>
      <c r="I5" s="41" t="s">
        <v>60</v>
      </c>
      <c r="J5" s="45" t="s">
        <v>62</v>
      </c>
      <c r="K5" s="45" t="s">
        <v>65</v>
      </c>
      <c r="L5" s="158"/>
      <c r="M5" s="158"/>
      <c r="N5" s="35" t="s">
        <v>8</v>
      </c>
      <c r="O5" s="35" t="s">
        <v>9</v>
      </c>
      <c r="P5" s="35" t="s">
        <v>10</v>
      </c>
      <c r="Q5" s="36" t="s">
        <v>11</v>
      </c>
      <c r="R5" s="36" t="s">
        <v>12</v>
      </c>
      <c r="S5" s="36" t="s">
        <v>13</v>
      </c>
      <c r="T5" s="45" t="s">
        <v>60</v>
      </c>
      <c r="U5" s="45" t="s">
        <v>62</v>
      </c>
      <c r="V5" s="45" t="s">
        <v>65</v>
      </c>
    </row>
    <row r="6" spans="1:22">
      <c r="A6" s="158"/>
      <c r="B6" s="158"/>
      <c r="C6" s="5">
        <v>2559</v>
      </c>
      <c r="D6" s="6">
        <v>2559</v>
      </c>
      <c r="E6" s="7">
        <v>2559</v>
      </c>
      <c r="F6" s="6">
        <v>2560</v>
      </c>
      <c r="G6" s="7">
        <v>2560</v>
      </c>
      <c r="H6" s="5">
        <v>2560</v>
      </c>
      <c r="I6" s="42" t="s">
        <v>61</v>
      </c>
      <c r="J6" s="42" t="s">
        <v>61</v>
      </c>
      <c r="K6" s="44" t="s">
        <v>63</v>
      </c>
      <c r="L6" s="158"/>
      <c r="M6" s="158"/>
      <c r="N6" s="37">
        <v>2560</v>
      </c>
      <c r="O6" s="37">
        <v>2560</v>
      </c>
      <c r="P6" s="37">
        <v>2560</v>
      </c>
      <c r="Q6" s="38">
        <v>2560</v>
      </c>
      <c r="R6" s="38">
        <v>2560</v>
      </c>
      <c r="S6" s="38">
        <v>2560</v>
      </c>
      <c r="T6" s="42" t="s">
        <v>67</v>
      </c>
      <c r="U6" s="42" t="s">
        <v>67</v>
      </c>
      <c r="V6" s="44" t="s">
        <v>71</v>
      </c>
    </row>
    <row r="7" spans="1:22">
      <c r="A7" s="159"/>
      <c r="B7" s="159"/>
      <c r="C7" s="8" t="s">
        <v>14</v>
      </c>
      <c r="D7" s="9" t="s">
        <v>14</v>
      </c>
      <c r="E7" s="10" t="s">
        <v>14</v>
      </c>
      <c r="F7" s="9" t="s">
        <v>14</v>
      </c>
      <c r="G7" s="10" t="s">
        <v>14</v>
      </c>
      <c r="H7" s="8" t="s">
        <v>14</v>
      </c>
      <c r="I7" s="43" t="s">
        <v>14</v>
      </c>
      <c r="J7" s="43" t="s">
        <v>14</v>
      </c>
      <c r="K7" s="43" t="s">
        <v>14</v>
      </c>
      <c r="L7" s="159"/>
      <c r="M7" s="159"/>
      <c r="N7" s="39" t="s">
        <v>14</v>
      </c>
      <c r="O7" s="39" t="s">
        <v>14</v>
      </c>
      <c r="P7" s="39" t="s">
        <v>14</v>
      </c>
      <c r="Q7" s="40" t="s">
        <v>14</v>
      </c>
      <c r="R7" s="40" t="s">
        <v>14</v>
      </c>
      <c r="S7" s="40" t="s">
        <v>14</v>
      </c>
      <c r="T7" s="43" t="s">
        <v>14</v>
      </c>
      <c r="U7" s="43" t="s">
        <v>14</v>
      </c>
      <c r="V7" s="43" t="s">
        <v>14</v>
      </c>
    </row>
    <row r="8" spans="1:22" ht="28.5" customHeight="1">
      <c r="A8" s="17" t="s">
        <v>15</v>
      </c>
      <c r="B8" s="18" t="s">
        <v>16</v>
      </c>
      <c r="C8" s="19">
        <v>8638900</v>
      </c>
      <c r="D8" s="20">
        <v>8494390</v>
      </c>
      <c r="E8" s="20">
        <v>11679850</v>
      </c>
      <c r="F8" s="20">
        <v>12277980</v>
      </c>
      <c r="G8" s="21">
        <v>9036620</v>
      </c>
      <c r="H8" s="22">
        <v>8259850</v>
      </c>
      <c r="I8" s="23">
        <f>SUM(D9)</f>
        <v>36798000</v>
      </c>
      <c r="J8" s="23">
        <f>I8*20/100</f>
        <v>7359600</v>
      </c>
      <c r="K8" s="24">
        <f>I8+J8</f>
        <v>44157600</v>
      </c>
      <c r="L8" s="17" t="s">
        <v>15</v>
      </c>
      <c r="M8" s="18" t="s">
        <v>16</v>
      </c>
      <c r="N8" s="23">
        <v>10390740</v>
      </c>
      <c r="O8" s="23">
        <v>9726130</v>
      </c>
      <c r="P8" s="23">
        <v>10421510</v>
      </c>
      <c r="Q8" s="23">
        <v>11264510</v>
      </c>
      <c r="R8" s="23">
        <v>10887450</v>
      </c>
      <c r="S8" s="23">
        <v>12804690</v>
      </c>
      <c r="T8" s="23">
        <f>SUM(O9)</f>
        <v>24906500</v>
      </c>
      <c r="U8" s="23">
        <f>T8*20/100</f>
        <v>4981300</v>
      </c>
      <c r="V8" s="24">
        <f>T8+U8</f>
        <v>29887800</v>
      </c>
    </row>
    <row r="9" spans="1:22" ht="28.5" customHeight="1">
      <c r="A9" s="17" t="s">
        <v>17</v>
      </c>
      <c r="B9" s="18" t="s">
        <v>18</v>
      </c>
      <c r="C9" s="25">
        <v>41123500</v>
      </c>
      <c r="D9" s="26">
        <v>36798000</v>
      </c>
      <c r="E9" s="26">
        <v>62262000</v>
      </c>
      <c r="F9" s="26">
        <v>41041000</v>
      </c>
      <c r="G9" s="27">
        <v>35435000</v>
      </c>
      <c r="H9" s="22">
        <v>27808000</v>
      </c>
      <c r="I9" s="23">
        <f>SUM(C9:H9)</f>
        <v>244467500</v>
      </c>
      <c r="J9" s="23">
        <f t="shared" ref="J9:J24" si="0">I9*20/100</f>
        <v>48893500</v>
      </c>
      <c r="K9" s="24">
        <f t="shared" ref="K9:K24" si="1">I9+J9</f>
        <v>293361000</v>
      </c>
      <c r="L9" s="17" t="s">
        <v>17</v>
      </c>
      <c r="M9" s="18" t="s">
        <v>18</v>
      </c>
      <c r="N9" s="23">
        <v>25032000</v>
      </c>
      <c r="O9" s="23">
        <v>24906500</v>
      </c>
      <c r="P9" s="23">
        <v>24817800</v>
      </c>
      <c r="Q9" s="23">
        <v>25051800</v>
      </c>
      <c r="R9" s="23">
        <v>25452800</v>
      </c>
      <c r="S9" s="23">
        <v>5779350</v>
      </c>
      <c r="T9" s="23">
        <f>SUM(N9:S9)</f>
        <v>131040250</v>
      </c>
      <c r="U9" s="23">
        <f t="shared" ref="U9:U24" si="2">T9*20/100</f>
        <v>26208050</v>
      </c>
      <c r="V9" s="24">
        <f t="shared" ref="V9:V24" si="3">T9+U9</f>
        <v>157248300</v>
      </c>
    </row>
    <row r="10" spans="1:22" ht="28.5" customHeight="1">
      <c r="A10" s="17" t="s">
        <v>19</v>
      </c>
      <c r="B10" s="18" t="s">
        <v>20</v>
      </c>
      <c r="C10" s="25">
        <v>6213990</v>
      </c>
      <c r="D10" s="26">
        <v>6313700</v>
      </c>
      <c r="E10" s="26">
        <v>6595300</v>
      </c>
      <c r="F10" s="26">
        <v>6437120</v>
      </c>
      <c r="G10" s="27">
        <v>6070970</v>
      </c>
      <c r="H10" s="22">
        <v>6463820</v>
      </c>
      <c r="I10" s="23">
        <f t="shared" ref="I10:I24" si="4">SUM(C10:H10)</f>
        <v>38094900</v>
      </c>
      <c r="J10" s="23">
        <f t="shared" si="0"/>
        <v>7618980</v>
      </c>
      <c r="K10" s="24">
        <f t="shared" si="1"/>
        <v>45713880</v>
      </c>
      <c r="L10" s="17" t="s">
        <v>19</v>
      </c>
      <c r="M10" s="18" t="s">
        <v>20</v>
      </c>
      <c r="N10" s="23">
        <v>6566040</v>
      </c>
      <c r="O10" s="23">
        <v>6226850</v>
      </c>
      <c r="P10" s="23">
        <v>6207630</v>
      </c>
      <c r="Q10" s="23">
        <v>5970630</v>
      </c>
      <c r="R10" s="23">
        <v>6051780</v>
      </c>
      <c r="S10" s="23">
        <v>2985780</v>
      </c>
      <c r="T10" s="23">
        <f t="shared" ref="T10:T24" si="5">SUM(N10:S10)</f>
        <v>34008710</v>
      </c>
      <c r="U10" s="23">
        <f t="shared" si="2"/>
        <v>6801742</v>
      </c>
      <c r="V10" s="24">
        <f t="shared" si="3"/>
        <v>40810452</v>
      </c>
    </row>
    <row r="11" spans="1:22" ht="28.5" customHeight="1">
      <c r="A11" s="17" t="s">
        <v>21</v>
      </c>
      <c r="B11" s="18" t="s">
        <v>22</v>
      </c>
      <c r="C11" s="25">
        <v>5964200</v>
      </c>
      <c r="D11" s="26">
        <v>5776000</v>
      </c>
      <c r="E11" s="26">
        <v>6404500</v>
      </c>
      <c r="F11" s="26">
        <v>5448700</v>
      </c>
      <c r="G11" s="27">
        <v>5265400</v>
      </c>
      <c r="H11" s="22">
        <v>5292700</v>
      </c>
      <c r="I11" s="23">
        <f t="shared" si="4"/>
        <v>34151500</v>
      </c>
      <c r="J11" s="23">
        <f t="shared" si="0"/>
        <v>6830300</v>
      </c>
      <c r="K11" s="24">
        <f t="shared" si="1"/>
        <v>40981800</v>
      </c>
      <c r="L11" s="17" t="s">
        <v>21</v>
      </c>
      <c r="M11" s="18" t="s">
        <v>22</v>
      </c>
      <c r="N11" s="23">
        <v>5295700</v>
      </c>
      <c r="O11" s="23">
        <v>5311700</v>
      </c>
      <c r="P11" s="23">
        <v>5355700</v>
      </c>
      <c r="Q11" s="23">
        <v>5453500</v>
      </c>
      <c r="R11" s="23">
        <v>5453500</v>
      </c>
      <c r="S11" s="23">
        <v>4159600</v>
      </c>
      <c r="T11" s="23">
        <f t="shared" si="5"/>
        <v>31029700</v>
      </c>
      <c r="U11" s="23">
        <f t="shared" si="2"/>
        <v>6205940</v>
      </c>
      <c r="V11" s="24">
        <f t="shared" si="3"/>
        <v>37235640</v>
      </c>
    </row>
    <row r="12" spans="1:22" ht="28.5" customHeight="1">
      <c r="A12" s="17" t="s">
        <v>23</v>
      </c>
      <c r="B12" s="18" t="s">
        <v>24</v>
      </c>
      <c r="C12" s="25">
        <v>2445900</v>
      </c>
      <c r="D12" s="26">
        <v>2405150</v>
      </c>
      <c r="E12" s="26">
        <v>2612500</v>
      </c>
      <c r="F12" s="26">
        <v>2815500</v>
      </c>
      <c r="G12" s="27">
        <v>3010400</v>
      </c>
      <c r="H12" s="22">
        <v>2966300</v>
      </c>
      <c r="I12" s="23">
        <f t="shared" si="4"/>
        <v>16255750</v>
      </c>
      <c r="J12" s="23">
        <f t="shared" si="0"/>
        <v>3251150</v>
      </c>
      <c r="K12" s="24">
        <f t="shared" si="1"/>
        <v>19506900</v>
      </c>
      <c r="L12" s="17" t="s">
        <v>23</v>
      </c>
      <c r="M12" s="18" t="s">
        <v>24</v>
      </c>
      <c r="N12" s="23">
        <v>3173100</v>
      </c>
      <c r="O12" s="23">
        <v>2778400</v>
      </c>
      <c r="P12" s="23">
        <v>3177400</v>
      </c>
      <c r="Q12" s="23">
        <v>3053900</v>
      </c>
      <c r="R12" s="23">
        <v>3053400</v>
      </c>
      <c r="S12" s="23">
        <v>2993200</v>
      </c>
      <c r="T12" s="23">
        <f t="shared" si="5"/>
        <v>18229400</v>
      </c>
      <c r="U12" s="23">
        <f t="shared" si="2"/>
        <v>3645880</v>
      </c>
      <c r="V12" s="24">
        <f t="shared" si="3"/>
        <v>21875280</v>
      </c>
    </row>
    <row r="13" spans="1:22" ht="28.5" customHeight="1">
      <c r="A13" s="17" t="s">
        <v>25</v>
      </c>
      <c r="B13" s="18" t="s">
        <v>26</v>
      </c>
      <c r="C13" s="25">
        <v>4576490</v>
      </c>
      <c r="D13" s="26">
        <v>4559490</v>
      </c>
      <c r="E13" s="26">
        <v>5468210</v>
      </c>
      <c r="F13" s="26">
        <v>6214580</v>
      </c>
      <c r="G13" s="27">
        <v>7224550</v>
      </c>
      <c r="H13" s="22">
        <v>8529063</v>
      </c>
      <c r="I13" s="23">
        <f t="shared" si="4"/>
        <v>36572383</v>
      </c>
      <c r="J13" s="23">
        <f t="shared" si="0"/>
        <v>7314476.5999999996</v>
      </c>
      <c r="K13" s="24">
        <f t="shared" si="1"/>
        <v>43886859.600000001</v>
      </c>
      <c r="L13" s="17" t="s">
        <v>25</v>
      </c>
      <c r="M13" s="18" t="s">
        <v>26</v>
      </c>
      <c r="N13" s="23">
        <v>11010606</v>
      </c>
      <c r="O13" s="23">
        <v>10719428</v>
      </c>
      <c r="P13" s="23">
        <v>8474002</v>
      </c>
      <c r="Q13" s="23">
        <v>4303002</v>
      </c>
      <c r="R13" s="23">
        <v>3975240</v>
      </c>
      <c r="S13" s="23">
        <v>3608900</v>
      </c>
      <c r="T13" s="23">
        <f t="shared" si="5"/>
        <v>42091178</v>
      </c>
      <c r="U13" s="23">
        <f t="shared" si="2"/>
        <v>8418235.5999999996</v>
      </c>
      <c r="V13" s="24">
        <f t="shared" si="3"/>
        <v>50509413.600000001</v>
      </c>
    </row>
    <row r="14" spans="1:22" ht="28.5" customHeight="1">
      <c r="A14" s="17" t="s">
        <v>27</v>
      </c>
      <c r="B14" s="18" t="s">
        <v>28</v>
      </c>
      <c r="C14" s="25">
        <v>2706450</v>
      </c>
      <c r="D14" s="26">
        <v>2589200</v>
      </c>
      <c r="E14" s="26">
        <v>2650000</v>
      </c>
      <c r="F14" s="26">
        <v>2605200</v>
      </c>
      <c r="G14" s="27">
        <v>2617040</v>
      </c>
      <c r="H14" s="22">
        <v>2706400</v>
      </c>
      <c r="I14" s="23">
        <f t="shared" si="4"/>
        <v>15874290</v>
      </c>
      <c r="J14" s="23">
        <f t="shared" si="0"/>
        <v>3174858</v>
      </c>
      <c r="K14" s="24">
        <f t="shared" si="1"/>
        <v>19049148</v>
      </c>
      <c r="L14" s="17" t="s">
        <v>27</v>
      </c>
      <c r="M14" s="18" t="s">
        <v>28</v>
      </c>
      <c r="N14" s="23">
        <v>2742100</v>
      </c>
      <c r="O14" s="23">
        <v>2676700</v>
      </c>
      <c r="P14" s="23">
        <v>2633040</v>
      </c>
      <c r="Q14" s="23">
        <v>2755840</v>
      </c>
      <c r="R14" s="23">
        <v>3013640</v>
      </c>
      <c r="S14" s="23">
        <v>2515500</v>
      </c>
      <c r="T14" s="23">
        <f t="shared" si="5"/>
        <v>16336820</v>
      </c>
      <c r="U14" s="23">
        <f t="shared" si="2"/>
        <v>3267364</v>
      </c>
      <c r="V14" s="24">
        <f t="shared" si="3"/>
        <v>19604184</v>
      </c>
    </row>
    <row r="15" spans="1:22" ht="28.5" customHeight="1">
      <c r="A15" s="17" t="s">
        <v>29</v>
      </c>
      <c r="B15" s="18" t="s">
        <v>30</v>
      </c>
      <c r="C15" s="25">
        <v>2825500</v>
      </c>
      <c r="D15" s="26">
        <v>3537500</v>
      </c>
      <c r="E15" s="26">
        <v>4770000</v>
      </c>
      <c r="F15" s="26">
        <v>6065000</v>
      </c>
      <c r="G15" s="27">
        <v>7147000</v>
      </c>
      <c r="H15" s="22">
        <v>7884500</v>
      </c>
      <c r="I15" s="23">
        <f t="shared" si="4"/>
        <v>32229500</v>
      </c>
      <c r="J15" s="23">
        <f t="shared" si="0"/>
        <v>6445900</v>
      </c>
      <c r="K15" s="24">
        <f t="shared" si="1"/>
        <v>38675400</v>
      </c>
      <c r="L15" s="17" t="s">
        <v>29</v>
      </c>
      <c r="M15" s="18" t="s">
        <v>30</v>
      </c>
      <c r="N15" s="23">
        <v>6951000</v>
      </c>
      <c r="O15" s="23">
        <v>5321300</v>
      </c>
      <c r="P15" s="23">
        <v>4975400</v>
      </c>
      <c r="Q15" s="23">
        <v>3103900</v>
      </c>
      <c r="R15" s="23">
        <v>2473600</v>
      </c>
      <c r="S15" s="23">
        <v>2509100</v>
      </c>
      <c r="T15" s="23">
        <f t="shared" si="5"/>
        <v>25334300</v>
      </c>
      <c r="U15" s="23">
        <f t="shared" si="2"/>
        <v>5066860</v>
      </c>
      <c r="V15" s="24">
        <f t="shared" si="3"/>
        <v>30401160</v>
      </c>
    </row>
    <row r="16" spans="1:22" ht="28.5" customHeight="1">
      <c r="A16" s="17" t="s">
        <v>31</v>
      </c>
      <c r="B16" s="18" t="s">
        <v>32</v>
      </c>
      <c r="C16" s="25">
        <v>631780</v>
      </c>
      <c r="D16" s="26">
        <v>675760</v>
      </c>
      <c r="E16" s="26">
        <v>743550</v>
      </c>
      <c r="F16" s="26">
        <v>832210</v>
      </c>
      <c r="G16" s="27">
        <v>876150</v>
      </c>
      <c r="H16" s="22">
        <v>1143200</v>
      </c>
      <c r="I16" s="23">
        <f t="shared" si="4"/>
        <v>4902650</v>
      </c>
      <c r="J16" s="23">
        <f t="shared" si="0"/>
        <v>980530</v>
      </c>
      <c r="K16" s="24">
        <f t="shared" si="1"/>
        <v>5883180</v>
      </c>
      <c r="L16" s="17" t="s">
        <v>31</v>
      </c>
      <c r="M16" s="18" t="s">
        <v>32</v>
      </c>
      <c r="N16" s="23">
        <v>1262300</v>
      </c>
      <c r="O16" s="23">
        <v>1574290</v>
      </c>
      <c r="P16" s="23">
        <v>4111900</v>
      </c>
      <c r="Q16" s="23">
        <v>7163530</v>
      </c>
      <c r="R16" s="23">
        <v>7267070</v>
      </c>
      <c r="S16" s="23">
        <v>4224839</v>
      </c>
      <c r="T16" s="23">
        <f t="shared" si="5"/>
        <v>25603929</v>
      </c>
      <c r="U16" s="23">
        <f t="shared" si="2"/>
        <v>5120785.8</v>
      </c>
      <c r="V16" s="24">
        <f t="shared" si="3"/>
        <v>30724714.800000001</v>
      </c>
    </row>
    <row r="17" spans="1:22" ht="28.5" customHeight="1">
      <c r="A17" s="17" t="s">
        <v>33</v>
      </c>
      <c r="B17" s="18" t="s">
        <v>34</v>
      </c>
      <c r="C17" s="25">
        <v>9083500</v>
      </c>
      <c r="D17" s="26">
        <v>9855500</v>
      </c>
      <c r="E17" s="26">
        <v>14825500</v>
      </c>
      <c r="F17" s="26">
        <v>16233000</v>
      </c>
      <c r="G17" s="27">
        <v>11153000</v>
      </c>
      <c r="H17" s="22">
        <v>14845000</v>
      </c>
      <c r="I17" s="23">
        <f t="shared" si="4"/>
        <v>75995500</v>
      </c>
      <c r="J17" s="23">
        <f t="shared" si="0"/>
        <v>15199100</v>
      </c>
      <c r="K17" s="24">
        <f t="shared" si="1"/>
        <v>91194600</v>
      </c>
      <c r="L17" s="17" t="s">
        <v>33</v>
      </c>
      <c r="M17" s="18" t="s">
        <v>34</v>
      </c>
      <c r="N17" s="23">
        <v>20485000</v>
      </c>
      <c r="O17" s="23">
        <v>16313000</v>
      </c>
      <c r="P17" s="23">
        <v>13048000</v>
      </c>
      <c r="Q17" s="23">
        <v>8397000</v>
      </c>
      <c r="R17" s="23">
        <v>6070000</v>
      </c>
      <c r="S17" s="23">
        <v>6367000</v>
      </c>
      <c r="T17" s="23">
        <f t="shared" si="5"/>
        <v>70680000</v>
      </c>
      <c r="U17" s="23">
        <f t="shared" si="2"/>
        <v>14136000</v>
      </c>
      <c r="V17" s="24">
        <f t="shared" si="3"/>
        <v>84816000</v>
      </c>
    </row>
    <row r="18" spans="1:22" ht="28.5" customHeight="1">
      <c r="A18" s="17" t="s">
        <v>35</v>
      </c>
      <c r="B18" s="18" t="s">
        <v>36</v>
      </c>
      <c r="C18" s="25">
        <v>1076760</v>
      </c>
      <c r="D18" s="26">
        <v>1084560</v>
      </c>
      <c r="E18" s="26">
        <v>1175660</v>
      </c>
      <c r="F18" s="26">
        <v>932060</v>
      </c>
      <c r="G18" s="27">
        <v>994520</v>
      </c>
      <c r="H18" s="22">
        <v>1426000</v>
      </c>
      <c r="I18" s="23">
        <f t="shared" si="4"/>
        <v>6689560</v>
      </c>
      <c r="J18" s="23">
        <f t="shared" si="0"/>
        <v>1337912</v>
      </c>
      <c r="K18" s="24">
        <f t="shared" si="1"/>
        <v>8027472</v>
      </c>
      <c r="L18" s="17" t="s">
        <v>35</v>
      </c>
      <c r="M18" s="18" t="s">
        <v>36</v>
      </c>
      <c r="N18" s="23">
        <v>1601000</v>
      </c>
      <c r="O18" s="23">
        <v>3172000</v>
      </c>
      <c r="P18" s="23">
        <v>4272500</v>
      </c>
      <c r="Q18" s="23">
        <v>7565000</v>
      </c>
      <c r="R18" s="23">
        <v>6004250</v>
      </c>
      <c r="S18" s="23">
        <v>1435150</v>
      </c>
      <c r="T18" s="23">
        <f t="shared" si="5"/>
        <v>24049900</v>
      </c>
      <c r="U18" s="23">
        <f t="shared" si="2"/>
        <v>4809980</v>
      </c>
      <c r="V18" s="24">
        <f t="shared" si="3"/>
        <v>28859880</v>
      </c>
    </row>
    <row r="19" spans="1:22" ht="28.5" customHeight="1">
      <c r="A19" s="17" t="s">
        <v>37</v>
      </c>
      <c r="B19" s="18" t="s">
        <v>38</v>
      </c>
      <c r="C19" s="25">
        <v>12548500</v>
      </c>
      <c r="D19" s="26">
        <v>12438500</v>
      </c>
      <c r="E19" s="26">
        <v>12853500</v>
      </c>
      <c r="F19" s="26">
        <v>13019000</v>
      </c>
      <c r="G19" s="27">
        <v>13212000</v>
      </c>
      <c r="H19" s="22">
        <v>13920000</v>
      </c>
      <c r="I19" s="23">
        <f t="shared" si="4"/>
        <v>77991500</v>
      </c>
      <c r="J19" s="23">
        <f t="shared" si="0"/>
        <v>15598300</v>
      </c>
      <c r="K19" s="24">
        <f t="shared" si="1"/>
        <v>93589800</v>
      </c>
      <c r="L19" s="17" t="s">
        <v>37</v>
      </c>
      <c r="M19" s="18" t="s">
        <v>38</v>
      </c>
      <c r="N19" s="23">
        <v>15035000</v>
      </c>
      <c r="O19" s="23">
        <v>15056500</v>
      </c>
      <c r="P19" s="23">
        <v>9675000</v>
      </c>
      <c r="Q19" s="23">
        <v>9643500</v>
      </c>
      <c r="R19" s="23">
        <v>9659900</v>
      </c>
      <c r="S19" s="23">
        <v>9673400</v>
      </c>
      <c r="T19" s="23">
        <f t="shared" si="5"/>
        <v>68743300</v>
      </c>
      <c r="U19" s="23">
        <f t="shared" si="2"/>
        <v>13748660</v>
      </c>
      <c r="V19" s="24">
        <f t="shared" si="3"/>
        <v>82491960</v>
      </c>
    </row>
    <row r="20" spans="1:22" ht="28.5" customHeight="1">
      <c r="A20" s="17" t="s">
        <v>39</v>
      </c>
      <c r="B20" s="18" t="s">
        <v>40</v>
      </c>
      <c r="C20" s="25">
        <v>1513360</v>
      </c>
      <c r="D20" s="26">
        <v>1526110</v>
      </c>
      <c r="E20" s="26">
        <v>1584610</v>
      </c>
      <c r="F20" s="26">
        <v>1608610</v>
      </c>
      <c r="G20" s="27">
        <v>1631710</v>
      </c>
      <c r="H20" s="22">
        <v>1648090</v>
      </c>
      <c r="I20" s="23">
        <f t="shared" si="4"/>
        <v>9512490</v>
      </c>
      <c r="J20" s="23">
        <f t="shared" si="0"/>
        <v>1902498</v>
      </c>
      <c r="K20" s="24">
        <f t="shared" si="1"/>
        <v>11414988</v>
      </c>
      <c r="L20" s="17" t="s">
        <v>39</v>
      </c>
      <c r="M20" s="18" t="s">
        <v>40</v>
      </c>
      <c r="N20" s="23">
        <v>1654090</v>
      </c>
      <c r="O20" s="23">
        <v>1666090</v>
      </c>
      <c r="P20" s="23">
        <v>1680470</v>
      </c>
      <c r="Q20" s="23">
        <v>1698070</v>
      </c>
      <c r="R20" s="23">
        <v>1713070</v>
      </c>
      <c r="S20" s="23">
        <v>1726070</v>
      </c>
      <c r="T20" s="23">
        <f t="shared" si="5"/>
        <v>10137860</v>
      </c>
      <c r="U20" s="23">
        <f t="shared" si="2"/>
        <v>2027572</v>
      </c>
      <c r="V20" s="24">
        <f t="shared" si="3"/>
        <v>12165432</v>
      </c>
    </row>
    <row r="21" spans="1:22" ht="28.5" customHeight="1">
      <c r="A21" s="17" t="s">
        <v>41</v>
      </c>
      <c r="B21" s="18" t="s">
        <v>42</v>
      </c>
      <c r="C21" s="25">
        <v>1067000</v>
      </c>
      <c r="D21" s="26">
        <v>2960000</v>
      </c>
      <c r="E21" s="26">
        <v>9092000</v>
      </c>
      <c r="F21" s="26">
        <v>21328000</v>
      </c>
      <c r="G21" s="27">
        <v>36387000</v>
      </c>
      <c r="H21" s="22">
        <v>11389000</v>
      </c>
      <c r="I21" s="23">
        <f t="shared" si="4"/>
        <v>82223000</v>
      </c>
      <c r="J21" s="23">
        <f t="shared" si="0"/>
        <v>16444600</v>
      </c>
      <c r="K21" s="24">
        <f t="shared" si="1"/>
        <v>98667600</v>
      </c>
      <c r="L21" s="17" t="s">
        <v>41</v>
      </c>
      <c r="M21" s="18" t="s">
        <v>42</v>
      </c>
      <c r="N21" s="23">
        <v>16328100</v>
      </c>
      <c r="O21" s="23">
        <v>19382800</v>
      </c>
      <c r="P21" s="23">
        <v>13321000</v>
      </c>
      <c r="Q21" s="23">
        <v>11340700</v>
      </c>
      <c r="R21" s="23">
        <v>11290700</v>
      </c>
      <c r="S21" s="23">
        <v>11884400</v>
      </c>
      <c r="T21" s="23">
        <f t="shared" si="5"/>
        <v>83547700</v>
      </c>
      <c r="U21" s="23">
        <f t="shared" si="2"/>
        <v>16709540</v>
      </c>
      <c r="V21" s="24">
        <f t="shared" si="3"/>
        <v>100257240</v>
      </c>
    </row>
    <row r="22" spans="1:22" ht="28.5" customHeight="1">
      <c r="A22" s="17" t="s">
        <v>43</v>
      </c>
      <c r="B22" s="18" t="s">
        <v>44</v>
      </c>
      <c r="C22" s="25">
        <v>397500</v>
      </c>
      <c r="D22" s="26">
        <v>417500</v>
      </c>
      <c r="E22" s="26">
        <v>417500</v>
      </c>
      <c r="F22" s="26">
        <v>423500</v>
      </c>
      <c r="G22" s="27">
        <v>453000</v>
      </c>
      <c r="H22" s="22">
        <v>471500</v>
      </c>
      <c r="I22" s="23">
        <f t="shared" si="4"/>
        <v>2580500</v>
      </c>
      <c r="J22" s="23">
        <f t="shared" si="0"/>
        <v>516100</v>
      </c>
      <c r="K22" s="24">
        <f t="shared" si="1"/>
        <v>3096600</v>
      </c>
      <c r="L22" s="17" t="s">
        <v>43</v>
      </c>
      <c r="M22" s="18" t="s">
        <v>44</v>
      </c>
      <c r="N22" s="23">
        <v>483100</v>
      </c>
      <c r="O22" s="23">
        <v>528150</v>
      </c>
      <c r="P22" s="23">
        <v>557600</v>
      </c>
      <c r="Q22" s="23">
        <v>605200</v>
      </c>
      <c r="R22" s="23">
        <v>634600</v>
      </c>
      <c r="S22" s="23">
        <v>664600</v>
      </c>
      <c r="T22" s="23">
        <f t="shared" si="5"/>
        <v>3473250</v>
      </c>
      <c r="U22" s="23">
        <f t="shared" si="2"/>
        <v>694650</v>
      </c>
      <c r="V22" s="24">
        <f t="shared" si="3"/>
        <v>4167900</v>
      </c>
    </row>
    <row r="23" spans="1:22" ht="28.5" customHeight="1">
      <c r="A23" s="17" t="s">
        <v>45</v>
      </c>
      <c r="B23" s="18" t="s">
        <v>46</v>
      </c>
      <c r="C23" s="28">
        <v>606100</v>
      </c>
      <c r="D23" s="29">
        <v>839700</v>
      </c>
      <c r="E23" s="29">
        <v>1239000</v>
      </c>
      <c r="F23" s="29">
        <v>835130</v>
      </c>
      <c r="G23" s="30">
        <v>705530</v>
      </c>
      <c r="H23" s="22">
        <v>1172500</v>
      </c>
      <c r="I23" s="23">
        <f t="shared" si="4"/>
        <v>5397960</v>
      </c>
      <c r="J23" s="23">
        <f t="shared" si="0"/>
        <v>1079592</v>
      </c>
      <c r="K23" s="24">
        <f t="shared" si="1"/>
        <v>6477552</v>
      </c>
      <c r="L23" s="17" t="s">
        <v>45</v>
      </c>
      <c r="M23" s="18" t="s">
        <v>46</v>
      </c>
      <c r="N23" s="23">
        <v>470000</v>
      </c>
      <c r="O23" s="23">
        <v>437000</v>
      </c>
      <c r="P23" s="23">
        <v>388000</v>
      </c>
      <c r="Q23" s="23">
        <v>397000</v>
      </c>
      <c r="R23" s="23">
        <v>342000</v>
      </c>
      <c r="S23" s="23">
        <v>639000</v>
      </c>
      <c r="T23" s="23">
        <f t="shared" si="5"/>
        <v>2673000</v>
      </c>
      <c r="U23" s="23">
        <f t="shared" si="2"/>
        <v>534600</v>
      </c>
      <c r="V23" s="24">
        <f t="shared" si="3"/>
        <v>3207600</v>
      </c>
    </row>
    <row r="24" spans="1:22" ht="38.25" customHeight="1">
      <c r="A24" s="152" t="s">
        <v>47</v>
      </c>
      <c r="B24" s="153"/>
      <c r="C24" s="31">
        <v>101419430</v>
      </c>
      <c r="D24" s="31">
        <v>100271060</v>
      </c>
      <c r="E24" s="31">
        <v>144373680</v>
      </c>
      <c r="F24" s="31">
        <v>138116590</v>
      </c>
      <c r="G24" s="32">
        <v>141219890</v>
      </c>
      <c r="H24" s="32">
        <v>115925923</v>
      </c>
      <c r="I24" s="24">
        <f t="shared" si="4"/>
        <v>741326573</v>
      </c>
      <c r="J24" s="24">
        <f t="shared" si="0"/>
        <v>148265314.59999999</v>
      </c>
      <c r="K24" s="24">
        <f t="shared" si="1"/>
        <v>889591887.60000002</v>
      </c>
      <c r="L24" s="152" t="s">
        <v>47</v>
      </c>
      <c r="M24" s="153"/>
      <c r="N24" s="33">
        <v>128479876</v>
      </c>
      <c r="O24" s="33">
        <v>125796838</v>
      </c>
      <c r="P24" s="33">
        <v>113116952</v>
      </c>
      <c r="Q24" s="33">
        <v>107767082</v>
      </c>
      <c r="R24" s="33">
        <v>103343000</v>
      </c>
      <c r="S24" s="33">
        <v>73970579</v>
      </c>
      <c r="T24" s="24">
        <f t="shared" si="5"/>
        <v>652474327</v>
      </c>
      <c r="U24" s="24">
        <f t="shared" si="2"/>
        <v>130494865.40000001</v>
      </c>
      <c r="V24" s="24">
        <f t="shared" si="3"/>
        <v>782969192.39999998</v>
      </c>
    </row>
    <row r="25" spans="1:22" ht="36" customHeight="1"/>
    <row r="26" spans="1:22">
      <c r="E26" s="1" t="s">
        <v>48</v>
      </c>
    </row>
  </sheetData>
  <mergeCells count="16">
    <mergeCell ref="A1:K1"/>
    <mergeCell ref="A2:K2"/>
    <mergeCell ref="J4:K4"/>
    <mergeCell ref="L1:V1"/>
    <mergeCell ref="L2:V2"/>
    <mergeCell ref="L3:V3"/>
    <mergeCell ref="L4:L7"/>
    <mergeCell ref="M4:M7"/>
    <mergeCell ref="A3:K3"/>
    <mergeCell ref="L24:M24"/>
    <mergeCell ref="N4:T4"/>
    <mergeCell ref="U4:V4"/>
    <mergeCell ref="A24:B24"/>
    <mergeCell ref="B4:B7"/>
    <mergeCell ref="A4:A7"/>
    <mergeCell ref="C4:I4"/>
  </mergeCells>
  <pageMargins left="0.39370078740157483" right="0.39370078740157483" top="0.78740157480314965" bottom="0.39370078740157483" header="0.31496062992125984" footer="0.31496062992125984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I6" sqref="I6"/>
    </sheetView>
  </sheetViews>
  <sheetFormatPr defaultRowHeight="20.25"/>
  <cols>
    <col min="1" max="1" width="6.75" style="12" customWidth="1"/>
    <col min="2" max="2" width="14.875" style="12" customWidth="1"/>
    <col min="3" max="4" width="9" style="12"/>
    <col min="5" max="5" width="11" style="12" customWidth="1"/>
    <col min="6" max="6" width="10.75" style="12" customWidth="1"/>
    <col min="7" max="7" width="10" style="12" customWidth="1"/>
    <col min="8" max="8" width="10.125" style="12" customWidth="1"/>
    <col min="9" max="16384" width="9" style="12"/>
  </cols>
  <sheetData>
    <row r="1" spans="1:8">
      <c r="A1" s="164" t="s">
        <v>72</v>
      </c>
      <c r="B1" s="164"/>
      <c r="C1" s="164"/>
      <c r="D1" s="164"/>
      <c r="E1" s="164"/>
      <c r="F1" s="164"/>
      <c r="G1" s="164"/>
      <c r="H1" s="164"/>
    </row>
    <row r="2" spans="1:8">
      <c r="A2" s="163" t="s">
        <v>73</v>
      </c>
      <c r="B2" s="163"/>
      <c r="C2" s="163"/>
      <c r="D2" s="163"/>
      <c r="E2" s="163"/>
      <c r="F2" s="163"/>
      <c r="G2" s="163"/>
      <c r="H2" s="163"/>
    </row>
    <row r="3" spans="1:8" ht="93.75">
      <c r="A3" s="11" t="s">
        <v>49</v>
      </c>
      <c r="B3" s="15" t="s">
        <v>50</v>
      </c>
      <c r="C3" s="15" t="s">
        <v>51</v>
      </c>
      <c r="D3" s="15" t="s">
        <v>52</v>
      </c>
      <c r="E3" s="15" t="s">
        <v>53</v>
      </c>
      <c r="F3" s="15" t="s">
        <v>54</v>
      </c>
      <c r="G3" s="15" t="s">
        <v>74</v>
      </c>
      <c r="H3" s="15" t="s">
        <v>75</v>
      </c>
    </row>
    <row r="4" spans="1:8" ht="30.75" customHeight="1">
      <c r="A4" s="13">
        <v>1</v>
      </c>
      <c r="B4" s="14" t="s">
        <v>16</v>
      </c>
      <c r="C4" s="46">
        <v>81</v>
      </c>
      <c r="D4" s="46">
        <v>12</v>
      </c>
      <c r="E4" s="46">
        <v>0</v>
      </c>
      <c r="F4" s="46">
        <v>93</v>
      </c>
      <c r="G4" s="47">
        <f>F4*5/100</f>
        <v>4.6500000000000004</v>
      </c>
      <c r="H4" s="47">
        <f>G4</f>
        <v>4.6500000000000004</v>
      </c>
    </row>
    <row r="5" spans="1:8" ht="30.75" customHeight="1">
      <c r="A5" s="13">
        <v>2</v>
      </c>
      <c r="B5" s="14" t="s">
        <v>18</v>
      </c>
      <c r="C5" s="46">
        <v>38</v>
      </c>
      <c r="D5" s="46">
        <v>72</v>
      </c>
      <c r="E5" s="46">
        <v>0</v>
      </c>
      <c r="F5" s="46">
        <v>110</v>
      </c>
      <c r="G5" s="47">
        <f t="shared" ref="G5:G20" si="0">F5*5/100</f>
        <v>5.5</v>
      </c>
      <c r="H5" s="47">
        <f t="shared" ref="H5:H20" si="1">G5</f>
        <v>5.5</v>
      </c>
    </row>
    <row r="6" spans="1:8" ht="30.75" customHeight="1">
      <c r="A6" s="13">
        <v>3</v>
      </c>
      <c r="B6" s="14" t="s">
        <v>20</v>
      </c>
      <c r="C6" s="46">
        <v>45</v>
      </c>
      <c r="D6" s="46">
        <v>25</v>
      </c>
      <c r="E6" s="46">
        <v>0</v>
      </c>
      <c r="F6" s="46">
        <v>70</v>
      </c>
      <c r="G6" s="47">
        <f t="shared" si="0"/>
        <v>3.5</v>
      </c>
      <c r="H6" s="47">
        <f t="shared" si="1"/>
        <v>3.5</v>
      </c>
    </row>
    <row r="7" spans="1:8" ht="30.75" customHeight="1">
      <c r="A7" s="13">
        <v>4</v>
      </c>
      <c r="B7" s="14" t="s">
        <v>22</v>
      </c>
      <c r="C7" s="46">
        <v>43</v>
      </c>
      <c r="D7" s="46">
        <v>17</v>
      </c>
      <c r="E7" s="46">
        <v>0</v>
      </c>
      <c r="F7" s="46">
        <v>60</v>
      </c>
      <c r="G7" s="47">
        <f t="shared" si="0"/>
        <v>3</v>
      </c>
      <c r="H7" s="47">
        <f t="shared" si="1"/>
        <v>3</v>
      </c>
    </row>
    <row r="8" spans="1:8" ht="30.75" customHeight="1">
      <c r="A8" s="13">
        <v>5</v>
      </c>
      <c r="B8" s="14" t="s">
        <v>24</v>
      </c>
      <c r="C8" s="46">
        <v>38</v>
      </c>
      <c r="D8" s="46">
        <v>8</v>
      </c>
      <c r="E8" s="46">
        <v>0</v>
      </c>
      <c r="F8" s="46">
        <v>46</v>
      </c>
      <c r="G8" s="47">
        <f t="shared" si="0"/>
        <v>2.2999999999999998</v>
      </c>
      <c r="H8" s="47">
        <f t="shared" si="1"/>
        <v>2.2999999999999998</v>
      </c>
    </row>
    <row r="9" spans="1:8" ht="30.75" customHeight="1">
      <c r="A9" s="13">
        <v>6</v>
      </c>
      <c r="B9" s="14" t="s">
        <v>26</v>
      </c>
      <c r="C9" s="46">
        <v>61</v>
      </c>
      <c r="D9" s="46">
        <v>15</v>
      </c>
      <c r="E9" s="46">
        <v>0</v>
      </c>
      <c r="F9" s="46">
        <v>76</v>
      </c>
      <c r="G9" s="47">
        <f t="shared" si="0"/>
        <v>3.8</v>
      </c>
      <c r="H9" s="47">
        <f t="shared" si="1"/>
        <v>3.8</v>
      </c>
    </row>
    <row r="10" spans="1:8" ht="30.75" customHeight="1">
      <c r="A10" s="13">
        <v>7</v>
      </c>
      <c r="B10" s="14" t="s">
        <v>28</v>
      </c>
      <c r="C10" s="46">
        <v>12</v>
      </c>
      <c r="D10" s="46">
        <v>3</v>
      </c>
      <c r="E10" s="46">
        <v>0</v>
      </c>
      <c r="F10" s="46">
        <v>15</v>
      </c>
      <c r="G10" s="47">
        <f t="shared" si="0"/>
        <v>0.75</v>
      </c>
      <c r="H10" s="47">
        <f t="shared" si="1"/>
        <v>0.75</v>
      </c>
    </row>
    <row r="11" spans="1:8" ht="30.75" customHeight="1">
      <c r="A11" s="13">
        <v>8</v>
      </c>
      <c r="B11" s="14" t="s">
        <v>30</v>
      </c>
      <c r="C11" s="46">
        <v>34</v>
      </c>
      <c r="D11" s="46">
        <v>7</v>
      </c>
      <c r="E11" s="46">
        <v>1</v>
      </c>
      <c r="F11" s="46">
        <v>42</v>
      </c>
      <c r="G11" s="47">
        <f t="shared" si="0"/>
        <v>2.1</v>
      </c>
      <c r="H11" s="47">
        <f t="shared" si="1"/>
        <v>2.1</v>
      </c>
    </row>
    <row r="12" spans="1:8" ht="30.75" customHeight="1">
      <c r="A12" s="13">
        <v>9</v>
      </c>
      <c r="B12" s="14" t="s">
        <v>32</v>
      </c>
      <c r="C12" s="46">
        <v>27</v>
      </c>
      <c r="D12" s="46">
        <v>9</v>
      </c>
      <c r="E12" s="46">
        <v>0</v>
      </c>
      <c r="F12" s="46">
        <v>36</v>
      </c>
      <c r="G12" s="47">
        <f t="shared" si="0"/>
        <v>1.8</v>
      </c>
      <c r="H12" s="47">
        <f t="shared" si="1"/>
        <v>1.8</v>
      </c>
    </row>
    <row r="13" spans="1:8" ht="30.75" customHeight="1">
      <c r="A13" s="13">
        <v>10</v>
      </c>
      <c r="B13" s="14" t="s">
        <v>34</v>
      </c>
      <c r="C13" s="46">
        <v>37</v>
      </c>
      <c r="D13" s="46">
        <v>24</v>
      </c>
      <c r="E13" s="46">
        <v>0</v>
      </c>
      <c r="F13" s="46">
        <v>61</v>
      </c>
      <c r="G13" s="47">
        <f t="shared" si="0"/>
        <v>3.05</v>
      </c>
      <c r="H13" s="47">
        <f t="shared" si="1"/>
        <v>3.05</v>
      </c>
    </row>
    <row r="14" spans="1:8" ht="30.75" customHeight="1">
      <c r="A14" s="13">
        <v>11</v>
      </c>
      <c r="B14" s="14" t="s">
        <v>36</v>
      </c>
      <c r="C14" s="46">
        <v>40</v>
      </c>
      <c r="D14" s="46">
        <v>7</v>
      </c>
      <c r="E14" s="46">
        <v>0</v>
      </c>
      <c r="F14" s="46">
        <v>47</v>
      </c>
      <c r="G14" s="47">
        <f t="shared" si="0"/>
        <v>2.35</v>
      </c>
      <c r="H14" s="47">
        <f t="shared" si="1"/>
        <v>2.35</v>
      </c>
    </row>
    <row r="15" spans="1:8" ht="30.75" customHeight="1">
      <c r="A15" s="13">
        <v>12</v>
      </c>
      <c r="B15" s="14" t="s">
        <v>38</v>
      </c>
      <c r="C15" s="46">
        <v>20</v>
      </c>
      <c r="D15" s="46">
        <v>7</v>
      </c>
      <c r="E15" s="46">
        <v>0</v>
      </c>
      <c r="F15" s="46">
        <v>27</v>
      </c>
      <c r="G15" s="47">
        <f t="shared" si="0"/>
        <v>1.35</v>
      </c>
      <c r="H15" s="47">
        <f t="shared" si="1"/>
        <v>1.35</v>
      </c>
    </row>
    <row r="16" spans="1:8" ht="30.75" customHeight="1">
      <c r="A16" s="13">
        <v>13</v>
      </c>
      <c r="B16" s="14" t="s">
        <v>40</v>
      </c>
      <c r="C16" s="46">
        <v>18</v>
      </c>
      <c r="D16" s="46">
        <v>8</v>
      </c>
      <c r="E16" s="46">
        <v>0</v>
      </c>
      <c r="F16" s="46">
        <v>26</v>
      </c>
      <c r="G16" s="47">
        <f t="shared" si="0"/>
        <v>1.3</v>
      </c>
      <c r="H16" s="47">
        <f t="shared" si="1"/>
        <v>1.3</v>
      </c>
    </row>
    <row r="17" spans="1:8" ht="30.75" customHeight="1">
      <c r="A17" s="13">
        <v>14</v>
      </c>
      <c r="B17" s="14" t="s">
        <v>42</v>
      </c>
      <c r="C17" s="46">
        <v>11</v>
      </c>
      <c r="D17" s="46">
        <v>4</v>
      </c>
      <c r="E17" s="46">
        <v>0</v>
      </c>
      <c r="F17" s="46">
        <v>15</v>
      </c>
      <c r="G17" s="47">
        <f t="shared" si="0"/>
        <v>0.75</v>
      </c>
      <c r="H17" s="47">
        <f t="shared" si="1"/>
        <v>0.75</v>
      </c>
    </row>
    <row r="18" spans="1:8" ht="30.75" customHeight="1">
      <c r="A18" s="13">
        <v>15</v>
      </c>
      <c r="B18" s="14" t="s">
        <v>44</v>
      </c>
      <c r="C18" s="46">
        <v>14</v>
      </c>
      <c r="D18" s="46">
        <v>2</v>
      </c>
      <c r="E18" s="46">
        <v>0</v>
      </c>
      <c r="F18" s="46">
        <v>16</v>
      </c>
      <c r="G18" s="47">
        <f t="shared" si="0"/>
        <v>0.8</v>
      </c>
      <c r="H18" s="47">
        <f t="shared" si="1"/>
        <v>0.8</v>
      </c>
    </row>
    <row r="19" spans="1:8" ht="30.75" customHeight="1">
      <c r="A19" s="13">
        <v>16</v>
      </c>
      <c r="B19" s="14" t="s">
        <v>46</v>
      </c>
      <c r="C19" s="46">
        <v>17</v>
      </c>
      <c r="D19" s="46">
        <v>7</v>
      </c>
      <c r="E19" s="46">
        <v>0</v>
      </c>
      <c r="F19" s="46">
        <v>24</v>
      </c>
      <c r="G19" s="47">
        <f t="shared" si="0"/>
        <v>1.2</v>
      </c>
      <c r="H19" s="47">
        <f t="shared" si="1"/>
        <v>1.2</v>
      </c>
    </row>
    <row r="20" spans="1:8" ht="30.75" customHeight="1">
      <c r="A20" s="162" t="s">
        <v>47</v>
      </c>
      <c r="B20" s="162"/>
      <c r="C20" s="34">
        <v>536</v>
      </c>
      <c r="D20" s="34">
        <v>227</v>
      </c>
      <c r="E20" s="34">
        <v>1</v>
      </c>
      <c r="F20" s="34">
        <v>764</v>
      </c>
      <c r="G20" s="47">
        <f t="shared" si="0"/>
        <v>38.200000000000003</v>
      </c>
      <c r="H20" s="47">
        <f t="shared" si="1"/>
        <v>38.200000000000003</v>
      </c>
    </row>
    <row r="23" spans="1:8">
      <c r="A23" s="16" t="s">
        <v>55</v>
      </c>
      <c r="B23" s="16"/>
      <c r="C23" s="16"/>
    </row>
  </sheetData>
  <mergeCells count="3">
    <mergeCell ref="A20:B20"/>
    <mergeCell ref="A2:H2"/>
    <mergeCell ref="A1:H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>
      <selection activeCell="B4" sqref="B4:B19"/>
    </sheetView>
  </sheetViews>
  <sheetFormatPr defaultRowHeight="18.75"/>
  <cols>
    <col min="1" max="1" width="5.125" style="69" customWidth="1"/>
    <col min="2" max="2" width="10" style="48" customWidth="1"/>
    <col min="3" max="3" width="6.75" style="70" hidden="1" customWidth="1"/>
    <col min="4" max="5" width="8.625" style="70" hidden="1" customWidth="1"/>
    <col min="6" max="6" width="6.875" style="70" hidden="1" customWidth="1"/>
    <col min="7" max="15" width="5.375" style="70" hidden="1" customWidth="1"/>
    <col min="16" max="16" width="5.875" style="70" hidden="1" customWidth="1"/>
    <col min="17" max="18" width="8.875" style="48" customWidth="1"/>
    <col min="19" max="16384" width="9" style="48"/>
  </cols>
  <sheetData>
    <row r="1" spans="1:18" ht="21">
      <c r="A1" s="166" t="s">
        <v>76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7"/>
      <c r="Q1" s="168"/>
      <c r="R1" s="168"/>
    </row>
    <row r="2" spans="1:18" ht="18.75" customHeight="1">
      <c r="A2" s="169" t="s">
        <v>0</v>
      </c>
      <c r="B2" s="171" t="s">
        <v>50</v>
      </c>
      <c r="C2" s="173" t="s">
        <v>77</v>
      </c>
      <c r="D2" s="173"/>
      <c r="E2" s="173"/>
      <c r="F2" s="173"/>
      <c r="G2" s="173" t="s">
        <v>78</v>
      </c>
      <c r="H2" s="173"/>
      <c r="I2" s="173"/>
      <c r="J2" s="173"/>
      <c r="K2" s="173"/>
      <c r="L2" s="173"/>
      <c r="M2" s="173"/>
      <c r="N2" s="173"/>
      <c r="O2" s="173"/>
      <c r="P2" s="173"/>
      <c r="Q2" s="174" t="s">
        <v>92</v>
      </c>
      <c r="R2" s="174"/>
    </row>
    <row r="3" spans="1:18" s="52" customFormat="1" ht="78.75">
      <c r="A3" s="170"/>
      <c r="B3" s="172"/>
      <c r="C3" s="49" t="s">
        <v>51</v>
      </c>
      <c r="D3" s="49" t="s">
        <v>52</v>
      </c>
      <c r="E3" s="49" t="s">
        <v>53</v>
      </c>
      <c r="F3" s="49" t="s">
        <v>79</v>
      </c>
      <c r="G3" s="50" t="s">
        <v>80</v>
      </c>
      <c r="H3" s="50" t="s">
        <v>81</v>
      </c>
      <c r="I3" s="50" t="s">
        <v>82</v>
      </c>
      <c r="J3" s="51" t="s">
        <v>83</v>
      </c>
      <c r="K3" s="49" t="s">
        <v>84</v>
      </c>
      <c r="L3" s="49" t="s">
        <v>85</v>
      </c>
      <c r="M3" s="49" t="s">
        <v>86</v>
      </c>
      <c r="N3" s="49" t="s">
        <v>87</v>
      </c>
      <c r="O3" s="49" t="s">
        <v>88</v>
      </c>
      <c r="P3" s="49" t="s">
        <v>89</v>
      </c>
      <c r="Q3" s="71" t="s">
        <v>90</v>
      </c>
      <c r="R3" s="71" t="s">
        <v>91</v>
      </c>
    </row>
    <row r="4" spans="1:18" s="58" customFormat="1" ht="21">
      <c r="A4" s="53">
        <v>1</v>
      </c>
      <c r="B4" s="54" t="s">
        <v>16</v>
      </c>
      <c r="C4" s="55">
        <v>81</v>
      </c>
      <c r="D4" s="55">
        <v>12</v>
      </c>
      <c r="E4" s="55">
        <v>0</v>
      </c>
      <c r="F4" s="55">
        <v>93</v>
      </c>
      <c r="G4" s="56">
        <v>1</v>
      </c>
      <c r="H4" s="56">
        <v>7</v>
      </c>
      <c r="I4" s="56">
        <v>31</v>
      </c>
      <c r="J4" s="57">
        <v>121</v>
      </c>
      <c r="K4" s="55">
        <v>70</v>
      </c>
      <c r="L4" s="55">
        <v>14</v>
      </c>
      <c r="M4" s="55">
        <v>27</v>
      </c>
      <c r="N4" s="55">
        <v>32</v>
      </c>
      <c r="O4" s="55">
        <v>17</v>
      </c>
      <c r="P4" s="55">
        <v>160</v>
      </c>
      <c r="Q4" s="72">
        <f>(J4/851)*40</f>
        <v>5.6874265569917748</v>
      </c>
      <c r="R4" s="72">
        <f>Q4*2</f>
        <v>11.37485311398355</v>
      </c>
    </row>
    <row r="5" spans="1:18" s="58" customFormat="1" ht="21">
      <c r="A5" s="53">
        <v>2</v>
      </c>
      <c r="B5" s="54" t="s">
        <v>18</v>
      </c>
      <c r="C5" s="55">
        <v>38</v>
      </c>
      <c r="D5" s="55">
        <v>72</v>
      </c>
      <c r="E5" s="55">
        <v>0</v>
      </c>
      <c r="F5" s="55">
        <v>110</v>
      </c>
      <c r="G5" s="56">
        <v>8</v>
      </c>
      <c r="H5" s="56">
        <v>47</v>
      </c>
      <c r="I5" s="56">
        <v>13</v>
      </c>
      <c r="J5" s="57">
        <v>110</v>
      </c>
      <c r="K5" s="55">
        <v>6</v>
      </c>
      <c r="L5" s="55">
        <v>0</v>
      </c>
      <c r="M5" s="55">
        <v>156</v>
      </c>
      <c r="N5" s="55">
        <v>7</v>
      </c>
      <c r="O5" s="55">
        <v>9</v>
      </c>
      <c r="P5" s="55">
        <v>178</v>
      </c>
      <c r="Q5" s="72">
        <f t="shared" ref="Q5:Q20" si="0">(J5/851)*40</f>
        <v>5.1703877790834305</v>
      </c>
      <c r="R5" s="72">
        <f t="shared" ref="R5:R20" si="1">Q5*2</f>
        <v>10.340775558166861</v>
      </c>
    </row>
    <row r="6" spans="1:18" s="58" customFormat="1" ht="21">
      <c r="A6" s="53">
        <v>3</v>
      </c>
      <c r="B6" s="54" t="s">
        <v>20</v>
      </c>
      <c r="C6" s="55">
        <v>45</v>
      </c>
      <c r="D6" s="55">
        <v>25</v>
      </c>
      <c r="E6" s="55">
        <v>0</v>
      </c>
      <c r="F6" s="55">
        <v>70</v>
      </c>
      <c r="G6" s="56">
        <v>0</v>
      </c>
      <c r="H6" s="56">
        <v>4</v>
      </c>
      <c r="I6" s="56">
        <v>21</v>
      </c>
      <c r="J6" s="57">
        <v>60</v>
      </c>
      <c r="K6" s="55">
        <v>23</v>
      </c>
      <c r="L6" s="55">
        <v>1</v>
      </c>
      <c r="M6" s="55">
        <v>29</v>
      </c>
      <c r="N6" s="55">
        <v>26</v>
      </c>
      <c r="O6" s="55">
        <v>6</v>
      </c>
      <c r="P6" s="55">
        <v>85</v>
      </c>
      <c r="Q6" s="72">
        <f t="shared" si="0"/>
        <v>2.82021151586369</v>
      </c>
      <c r="R6" s="72">
        <f t="shared" si="1"/>
        <v>5.64042303172738</v>
      </c>
    </row>
    <row r="7" spans="1:18" s="58" customFormat="1" ht="21">
      <c r="A7" s="53">
        <v>4</v>
      </c>
      <c r="B7" s="54" t="s">
        <v>22</v>
      </c>
      <c r="C7" s="55">
        <v>43</v>
      </c>
      <c r="D7" s="55">
        <v>17</v>
      </c>
      <c r="E7" s="55">
        <v>0</v>
      </c>
      <c r="F7" s="55">
        <v>60</v>
      </c>
      <c r="G7" s="56">
        <v>1</v>
      </c>
      <c r="H7" s="56">
        <v>1</v>
      </c>
      <c r="I7" s="56">
        <v>3</v>
      </c>
      <c r="J7" s="57">
        <v>57</v>
      </c>
      <c r="K7" s="55">
        <v>20</v>
      </c>
      <c r="L7" s="55">
        <v>2</v>
      </c>
      <c r="M7" s="55">
        <v>22</v>
      </c>
      <c r="N7" s="55">
        <v>17</v>
      </c>
      <c r="O7" s="55">
        <v>1</v>
      </c>
      <c r="P7" s="55">
        <v>62</v>
      </c>
      <c r="Q7" s="72">
        <f t="shared" si="0"/>
        <v>2.6792009400705052</v>
      </c>
      <c r="R7" s="72">
        <f t="shared" si="1"/>
        <v>5.3584018801410105</v>
      </c>
    </row>
    <row r="8" spans="1:18" s="58" customFormat="1" ht="21">
      <c r="A8" s="59">
        <v>5</v>
      </c>
      <c r="B8" s="60" t="s">
        <v>24</v>
      </c>
      <c r="C8" s="55">
        <v>38</v>
      </c>
      <c r="D8" s="55">
        <v>8</v>
      </c>
      <c r="E8" s="55">
        <v>0</v>
      </c>
      <c r="F8" s="55">
        <v>46</v>
      </c>
      <c r="G8" s="56">
        <v>0</v>
      </c>
      <c r="H8" s="56">
        <v>15</v>
      </c>
      <c r="I8" s="56">
        <v>3</v>
      </c>
      <c r="J8" s="57">
        <v>112</v>
      </c>
      <c r="K8" s="55">
        <v>5</v>
      </c>
      <c r="L8" s="55">
        <v>8</v>
      </c>
      <c r="M8" s="55">
        <v>56</v>
      </c>
      <c r="N8" s="55">
        <v>32</v>
      </c>
      <c r="O8" s="55">
        <v>29</v>
      </c>
      <c r="P8" s="61">
        <v>130</v>
      </c>
      <c r="Q8" s="72">
        <f t="shared" si="0"/>
        <v>5.2643948296122209</v>
      </c>
      <c r="R8" s="72">
        <f t="shared" si="1"/>
        <v>10.528789659224442</v>
      </c>
    </row>
    <row r="9" spans="1:18" s="58" customFormat="1" ht="21">
      <c r="A9" s="53">
        <v>6</v>
      </c>
      <c r="B9" s="54" t="s">
        <v>26</v>
      </c>
      <c r="C9" s="55">
        <v>61</v>
      </c>
      <c r="D9" s="55">
        <v>15</v>
      </c>
      <c r="E9" s="55">
        <v>0</v>
      </c>
      <c r="F9" s="55">
        <v>76</v>
      </c>
      <c r="G9" s="56">
        <v>2</v>
      </c>
      <c r="H9" s="56">
        <v>6</v>
      </c>
      <c r="I9" s="56">
        <v>13</v>
      </c>
      <c r="J9" s="57">
        <v>76</v>
      </c>
      <c r="K9" s="55">
        <v>45</v>
      </c>
      <c r="L9" s="55">
        <v>1</v>
      </c>
      <c r="M9" s="55">
        <v>14</v>
      </c>
      <c r="N9" s="55">
        <v>28</v>
      </c>
      <c r="O9" s="55">
        <v>9</v>
      </c>
      <c r="P9" s="55">
        <v>97</v>
      </c>
      <c r="Q9" s="72">
        <f t="shared" si="0"/>
        <v>3.5722679200940073</v>
      </c>
      <c r="R9" s="72">
        <f t="shared" si="1"/>
        <v>7.1445358401880146</v>
      </c>
    </row>
    <row r="10" spans="1:18" s="58" customFormat="1" ht="21">
      <c r="A10" s="53">
        <v>7</v>
      </c>
      <c r="B10" s="54" t="s">
        <v>28</v>
      </c>
      <c r="C10" s="55">
        <v>12</v>
      </c>
      <c r="D10" s="55">
        <v>3</v>
      </c>
      <c r="E10" s="55">
        <v>0</v>
      </c>
      <c r="F10" s="55">
        <v>15</v>
      </c>
      <c r="G10" s="56">
        <v>13</v>
      </c>
      <c r="H10" s="56">
        <v>0</v>
      </c>
      <c r="I10" s="56">
        <v>8</v>
      </c>
      <c r="J10" s="57">
        <v>32</v>
      </c>
      <c r="K10" s="55">
        <v>24</v>
      </c>
      <c r="L10" s="55">
        <v>2</v>
      </c>
      <c r="M10" s="55">
        <v>3</v>
      </c>
      <c r="N10" s="55">
        <v>19</v>
      </c>
      <c r="O10" s="55">
        <v>5</v>
      </c>
      <c r="P10" s="55">
        <v>53</v>
      </c>
      <c r="Q10" s="72">
        <f t="shared" si="0"/>
        <v>1.5041128084606346</v>
      </c>
      <c r="R10" s="72">
        <f t="shared" si="1"/>
        <v>3.0082256169212691</v>
      </c>
    </row>
    <row r="11" spans="1:18" s="58" customFormat="1" ht="37.5">
      <c r="A11" s="53">
        <v>8</v>
      </c>
      <c r="B11" s="54" t="s">
        <v>30</v>
      </c>
      <c r="C11" s="55">
        <v>34</v>
      </c>
      <c r="D11" s="55">
        <v>7</v>
      </c>
      <c r="E11" s="55">
        <v>1</v>
      </c>
      <c r="F11" s="55">
        <v>42</v>
      </c>
      <c r="G11" s="56">
        <v>38</v>
      </c>
      <c r="H11" s="56">
        <v>0</v>
      </c>
      <c r="I11" s="56">
        <v>22</v>
      </c>
      <c r="J11" s="57">
        <v>23</v>
      </c>
      <c r="K11" s="55">
        <v>9</v>
      </c>
      <c r="L11" s="55">
        <v>13</v>
      </c>
      <c r="M11" s="55">
        <v>0</v>
      </c>
      <c r="N11" s="55">
        <v>33</v>
      </c>
      <c r="O11" s="55">
        <v>28</v>
      </c>
      <c r="P11" s="55">
        <v>83</v>
      </c>
      <c r="Q11" s="72">
        <f t="shared" si="0"/>
        <v>1.0810810810810811</v>
      </c>
      <c r="R11" s="72">
        <f t="shared" si="1"/>
        <v>2.1621621621621623</v>
      </c>
    </row>
    <row r="12" spans="1:18" s="58" customFormat="1" ht="21">
      <c r="A12" s="53">
        <v>9</v>
      </c>
      <c r="B12" s="54" t="s">
        <v>32</v>
      </c>
      <c r="C12" s="55">
        <v>27</v>
      </c>
      <c r="D12" s="55">
        <v>9</v>
      </c>
      <c r="E12" s="55">
        <v>0</v>
      </c>
      <c r="F12" s="55">
        <v>36</v>
      </c>
      <c r="G12" s="56">
        <v>0</v>
      </c>
      <c r="H12" s="56">
        <v>3</v>
      </c>
      <c r="I12" s="56">
        <v>17</v>
      </c>
      <c r="J12" s="57">
        <v>26</v>
      </c>
      <c r="K12" s="55">
        <v>7</v>
      </c>
      <c r="L12" s="55">
        <v>1</v>
      </c>
      <c r="M12" s="55">
        <v>1</v>
      </c>
      <c r="N12" s="55">
        <v>36</v>
      </c>
      <c r="O12" s="55">
        <v>1</v>
      </c>
      <c r="P12" s="55">
        <v>46</v>
      </c>
      <c r="Q12" s="72">
        <f t="shared" si="0"/>
        <v>1.2220916568742655</v>
      </c>
      <c r="R12" s="72">
        <f t="shared" si="1"/>
        <v>2.4441833137485309</v>
      </c>
    </row>
    <row r="13" spans="1:18" s="58" customFormat="1" ht="21">
      <c r="A13" s="53">
        <v>10</v>
      </c>
      <c r="B13" s="54" t="s">
        <v>34</v>
      </c>
      <c r="C13" s="55">
        <v>37</v>
      </c>
      <c r="D13" s="55">
        <v>24</v>
      </c>
      <c r="E13" s="55">
        <v>0</v>
      </c>
      <c r="F13" s="55">
        <v>61</v>
      </c>
      <c r="G13" s="56">
        <v>9</v>
      </c>
      <c r="H13" s="56">
        <v>3</v>
      </c>
      <c r="I13" s="56">
        <v>57</v>
      </c>
      <c r="J13" s="57">
        <v>60</v>
      </c>
      <c r="K13" s="55">
        <v>11</v>
      </c>
      <c r="L13" s="55">
        <v>11</v>
      </c>
      <c r="M13" s="55">
        <v>60</v>
      </c>
      <c r="N13" s="55">
        <v>38</v>
      </c>
      <c r="O13" s="55">
        <v>9</v>
      </c>
      <c r="P13" s="55">
        <v>129</v>
      </c>
      <c r="Q13" s="72">
        <f t="shared" si="0"/>
        <v>2.82021151586369</v>
      </c>
      <c r="R13" s="72">
        <f t="shared" si="1"/>
        <v>5.64042303172738</v>
      </c>
    </row>
    <row r="14" spans="1:18" s="58" customFormat="1" ht="21">
      <c r="A14" s="53">
        <v>11</v>
      </c>
      <c r="B14" s="54" t="s">
        <v>36</v>
      </c>
      <c r="C14" s="55">
        <v>40</v>
      </c>
      <c r="D14" s="55">
        <v>7</v>
      </c>
      <c r="E14" s="55">
        <v>0</v>
      </c>
      <c r="F14" s="55">
        <v>47</v>
      </c>
      <c r="G14" s="56">
        <v>1</v>
      </c>
      <c r="H14" s="56">
        <v>10</v>
      </c>
      <c r="I14" s="56">
        <v>19</v>
      </c>
      <c r="J14" s="57">
        <v>36</v>
      </c>
      <c r="K14" s="55">
        <v>13</v>
      </c>
      <c r="L14" s="55">
        <v>0</v>
      </c>
      <c r="M14" s="55">
        <v>28</v>
      </c>
      <c r="N14" s="55">
        <v>20</v>
      </c>
      <c r="O14" s="55">
        <v>5</v>
      </c>
      <c r="P14" s="55">
        <v>66</v>
      </c>
      <c r="Q14" s="72">
        <f t="shared" si="0"/>
        <v>1.6921269095182141</v>
      </c>
      <c r="R14" s="72">
        <f t="shared" si="1"/>
        <v>3.3842538190364282</v>
      </c>
    </row>
    <row r="15" spans="1:18" s="58" customFormat="1" ht="21">
      <c r="A15" s="53">
        <v>12</v>
      </c>
      <c r="B15" s="54" t="s">
        <v>38</v>
      </c>
      <c r="C15" s="55">
        <v>20</v>
      </c>
      <c r="D15" s="55">
        <v>7</v>
      </c>
      <c r="E15" s="55">
        <v>0</v>
      </c>
      <c r="F15" s="55">
        <v>27</v>
      </c>
      <c r="G15" s="56">
        <v>1</v>
      </c>
      <c r="H15" s="56">
        <v>1</v>
      </c>
      <c r="I15" s="56">
        <v>16</v>
      </c>
      <c r="J15" s="57">
        <v>29</v>
      </c>
      <c r="K15" s="55">
        <v>13</v>
      </c>
      <c r="L15" s="55">
        <v>5</v>
      </c>
      <c r="M15" s="55">
        <v>13</v>
      </c>
      <c r="N15" s="55">
        <v>11</v>
      </c>
      <c r="O15" s="55">
        <v>5</v>
      </c>
      <c r="P15" s="55">
        <v>47</v>
      </c>
      <c r="Q15" s="72">
        <f t="shared" si="0"/>
        <v>1.36310223266745</v>
      </c>
      <c r="R15" s="72">
        <f t="shared" si="1"/>
        <v>2.7262044653349</v>
      </c>
    </row>
    <row r="16" spans="1:18" s="58" customFormat="1" ht="21">
      <c r="A16" s="53">
        <v>13</v>
      </c>
      <c r="B16" s="54" t="s">
        <v>40</v>
      </c>
      <c r="C16" s="55">
        <v>18</v>
      </c>
      <c r="D16" s="55">
        <v>8</v>
      </c>
      <c r="E16" s="55">
        <v>0</v>
      </c>
      <c r="F16" s="55">
        <v>26</v>
      </c>
      <c r="G16" s="56">
        <v>1</v>
      </c>
      <c r="H16" s="56">
        <v>9</v>
      </c>
      <c r="I16" s="56">
        <v>2</v>
      </c>
      <c r="J16" s="57">
        <v>30</v>
      </c>
      <c r="K16" s="55">
        <v>11</v>
      </c>
      <c r="L16" s="55">
        <v>0</v>
      </c>
      <c r="M16" s="55">
        <v>7</v>
      </c>
      <c r="N16" s="55">
        <v>24</v>
      </c>
      <c r="O16" s="55">
        <v>0</v>
      </c>
      <c r="P16" s="55">
        <v>42</v>
      </c>
      <c r="Q16" s="72">
        <f t="shared" si="0"/>
        <v>1.410105757931845</v>
      </c>
      <c r="R16" s="72">
        <f t="shared" si="1"/>
        <v>2.82021151586369</v>
      </c>
    </row>
    <row r="17" spans="1:18" s="58" customFormat="1" ht="21">
      <c r="A17" s="53">
        <v>14</v>
      </c>
      <c r="B17" s="54" t="s">
        <v>42</v>
      </c>
      <c r="C17" s="55">
        <v>11</v>
      </c>
      <c r="D17" s="55">
        <v>4</v>
      </c>
      <c r="E17" s="55">
        <v>0</v>
      </c>
      <c r="F17" s="55">
        <v>15</v>
      </c>
      <c r="G17" s="56">
        <v>0</v>
      </c>
      <c r="H17" s="56">
        <v>0</v>
      </c>
      <c r="I17" s="56">
        <v>3</v>
      </c>
      <c r="J17" s="57">
        <v>34</v>
      </c>
      <c r="K17" s="55">
        <v>5</v>
      </c>
      <c r="L17" s="55">
        <v>1</v>
      </c>
      <c r="M17" s="55">
        <v>4</v>
      </c>
      <c r="N17" s="55">
        <v>20</v>
      </c>
      <c r="O17" s="55">
        <v>7</v>
      </c>
      <c r="P17" s="55">
        <v>37</v>
      </c>
      <c r="Q17" s="72">
        <f t="shared" si="0"/>
        <v>1.5981198589894241</v>
      </c>
      <c r="R17" s="72">
        <f t="shared" si="1"/>
        <v>3.1962397179788482</v>
      </c>
    </row>
    <row r="18" spans="1:18" s="58" customFormat="1" ht="21">
      <c r="A18" s="53">
        <v>15</v>
      </c>
      <c r="B18" s="54" t="s">
        <v>44</v>
      </c>
      <c r="C18" s="55">
        <v>14</v>
      </c>
      <c r="D18" s="55">
        <v>2</v>
      </c>
      <c r="E18" s="55">
        <v>0</v>
      </c>
      <c r="F18" s="55">
        <v>16</v>
      </c>
      <c r="G18" s="56">
        <v>0</v>
      </c>
      <c r="H18" s="56">
        <v>5</v>
      </c>
      <c r="I18" s="56">
        <v>4</v>
      </c>
      <c r="J18" s="57">
        <v>12</v>
      </c>
      <c r="K18" s="55">
        <v>7</v>
      </c>
      <c r="L18" s="55">
        <v>1</v>
      </c>
      <c r="M18" s="55">
        <v>4</v>
      </c>
      <c r="N18" s="55">
        <v>9</v>
      </c>
      <c r="O18" s="55">
        <v>0</v>
      </c>
      <c r="P18" s="55">
        <v>21</v>
      </c>
      <c r="Q18" s="72">
        <f t="shared" si="0"/>
        <v>0.56404230317273796</v>
      </c>
      <c r="R18" s="72">
        <f t="shared" si="1"/>
        <v>1.1280846063454759</v>
      </c>
    </row>
    <row r="19" spans="1:18" s="52" customFormat="1" ht="21">
      <c r="A19" s="53">
        <v>16</v>
      </c>
      <c r="B19" s="54" t="s">
        <v>46</v>
      </c>
      <c r="C19" s="55">
        <v>17</v>
      </c>
      <c r="D19" s="55">
        <v>7</v>
      </c>
      <c r="E19" s="55">
        <v>0</v>
      </c>
      <c r="F19" s="55">
        <v>24</v>
      </c>
      <c r="G19" s="62">
        <v>0</v>
      </c>
      <c r="H19" s="62">
        <v>0</v>
      </c>
      <c r="I19" s="62">
        <v>0</v>
      </c>
      <c r="J19" s="63">
        <v>33</v>
      </c>
      <c r="K19" s="55">
        <v>7</v>
      </c>
      <c r="L19" s="55">
        <v>0</v>
      </c>
      <c r="M19" s="55">
        <v>0</v>
      </c>
      <c r="N19" s="55">
        <v>19</v>
      </c>
      <c r="O19" s="55">
        <v>7</v>
      </c>
      <c r="P19" s="55">
        <v>33</v>
      </c>
      <c r="Q19" s="72">
        <f t="shared" si="0"/>
        <v>1.5511163337250293</v>
      </c>
      <c r="R19" s="72">
        <f t="shared" si="1"/>
        <v>3.1022326674500587</v>
      </c>
    </row>
    <row r="20" spans="1:18" s="68" customFormat="1">
      <c r="A20" s="165" t="s">
        <v>47</v>
      </c>
      <c r="B20" s="165"/>
      <c r="C20" s="64">
        <v>536</v>
      </c>
      <c r="D20" s="64">
        <v>227</v>
      </c>
      <c r="E20" s="64">
        <v>1</v>
      </c>
      <c r="F20" s="64">
        <v>764</v>
      </c>
      <c r="G20" s="65">
        <f>SUM(G4:G19)</f>
        <v>75</v>
      </c>
      <c r="H20" s="65">
        <f>SUM(H4:H19)</f>
        <v>111</v>
      </c>
      <c r="I20" s="65">
        <f t="shared" ref="I20:J20" si="2">SUM(I4:I19)</f>
        <v>232</v>
      </c>
      <c r="J20" s="66">
        <f t="shared" si="2"/>
        <v>851</v>
      </c>
      <c r="K20" s="64">
        <v>276</v>
      </c>
      <c r="L20" s="64">
        <v>60</v>
      </c>
      <c r="M20" s="64">
        <v>424</v>
      </c>
      <c r="N20" s="64">
        <v>371</v>
      </c>
      <c r="O20" s="64">
        <v>138</v>
      </c>
      <c r="P20" s="67">
        <f t="shared" ref="P20" si="3">SUM(P4:P19)</f>
        <v>1269</v>
      </c>
      <c r="Q20" s="73">
        <f t="shared" si="0"/>
        <v>40</v>
      </c>
      <c r="R20" s="73">
        <f t="shared" si="1"/>
        <v>80</v>
      </c>
    </row>
  </sheetData>
  <mergeCells count="8">
    <mergeCell ref="A20:B20"/>
    <mergeCell ref="A1:P1"/>
    <mergeCell ref="Q1:R1"/>
    <mergeCell ref="A2:A3"/>
    <mergeCell ref="B2:B3"/>
    <mergeCell ref="C2:F2"/>
    <mergeCell ref="G2:P2"/>
    <mergeCell ref="Q2:R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O22" sqref="O22"/>
    </sheetView>
  </sheetViews>
  <sheetFormatPr defaultRowHeight="20.25"/>
  <cols>
    <col min="1" max="1" width="6.25" style="74" customWidth="1"/>
    <col min="2" max="2" width="18.125" style="74" customWidth="1"/>
    <col min="3" max="3" width="6.375" style="74" customWidth="1"/>
    <col min="4" max="5" width="6.25" style="74" customWidth="1"/>
    <col min="6" max="6" width="11" style="74" customWidth="1"/>
    <col min="7" max="7" width="7.125" style="74" customWidth="1"/>
    <col min="8" max="8" width="8" style="74" customWidth="1"/>
    <col min="9" max="9" width="3.375" style="74" customWidth="1"/>
    <col min="10" max="10" width="3.25" style="74" customWidth="1"/>
    <col min="11" max="11" width="3" style="74" customWidth="1"/>
    <col min="12" max="12" width="2.875" style="74" customWidth="1"/>
    <col min="13" max="13" width="3.125" style="74" customWidth="1"/>
    <col min="14" max="14" width="3.25" style="74" customWidth="1"/>
    <col min="15" max="15" width="4.625" style="74" customWidth="1"/>
    <col min="16" max="16" width="5.75" style="74" customWidth="1"/>
    <col min="17" max="17" width="12" style="74" customWidth="1"/>
    <col min="18" max="18" width="16.75" style="74" customWidth="1"/>
    <col min="19" max="16384" width="9" style="74"/>
  </cols>
  <sheetData>
    <row r="1" spans="1:18">
      <c r="A1" s="175" t="s">
        <v>93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</row>
    <row r="2" spans="1:18">
      <c r="A2" s="175" t="s">
        <v>94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1:18">
      <c r="A3" s="176" t="s">
        <v>95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</row>
    <row r="4" spans="1:18">
      <c r="A4" s="75" t="s">
        <v>49</v>
      </c>
      <c r="B4" s="75" t="s">
        <v>96</v>
      </c>
      <c r="C4" s="75" t="s">
        <v>97</v>
      </c>
      <c r="D4" s="75" t="s">
        <v>50</v>
      </c>
      <c r="E4" s="76" t="s">
        <v>98</v>
      </c>
      <c r="F4" s="76" t="s">
        <v>99</v>
      </c>
      <c r="G4" s="75" t="s">
        <v>100</v>
      </c>
      <c r="H4" s="77" t="s">
        <v>101</v>
      </c>
      <c r="I4" s="177" t="s">
        <v>102</v>
      </c>
      <c r="J4" s="178"/>
      <c r="K4" s="178"/>
      <c r="L4" s="178"/>
      <c r="M4" s="178"/>
      <c r="N4" s="179"/>
      <c r="O4" s="177" t="s">
        <v>103</v>
      </c>
      <c r="P4" s="179"/>
      <c r="Q4" s="75" t="s">
        <v>104</v>
      </c>
      <c r="R4" s="75" t="s">
        <v>105</v>
      </c>
    </row>
    <row r="5" spans="1:18">
      <c r="A5" s="78"/>
      <c r="B5" s="78"/>
      <c r="C5" s="78"/>
      <c r="D5" s="78"/>
      <c r="E5" s="79"/>
      <c r="F5" s="79"/>
      <c r="G5" s="78"/>
      <c r="H5" s="80" t="s">
        <v>106</v>
      </c>
      <c r="I5" s="81">
        <v>1</v>
      </c>
      <c r="J5" s="81">
        <v>2</v>
      </c>
      <c r="K5" s="77">
        <v>3</v>
      </c>
      <c r="L5" s="82">
        <v>4</v>
      </c>
      <c r="M5" s="77">
        <v>5</v>
      </c>
      <c r="N5" s="77">
        <v>6</v>
      </c>
      <c r="O5" s="75" t="s">
        <v>107</v>
      </c>
      <c r="P5" s="75" t="s">
        <v>108</v>
      </c>
      <c r="Q5" s="78" t="s">
        <v>109</v>
      </c>
      <c r="R5" s="78" t="s">
        <v>110</v>
      </c>
    </row>
    <row r="6" spans="1:18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4" t="s">
        <v>106</v>
      </c>
      <c r="R6" s="84" t="s">
        <v>111</v>
      </c>
    </row>
    <row r="7" spans="1:18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18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</row>
    <row r="9" spans="1:18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</row>
    <row r="10" spans="1:18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</row>
    <row r="11" spans="1:18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</row>
    <row r="12" spans="1:18">
      <c r="B12" s="74" t="s">
        <v>112</v>
      </c>
      <c r="H12" s="88" t="s">
        <v>113</v>
      </c>
      <c r="I12" s="88"/>
      <c r="J12" s="88"/>
      <c r="K12" s="88"/>
      <c r="L12" s="88"/>
      <c r="M12" s="88"/>
      <c r="N12" s="88"/>
    </row>
    <row r="13" spans="1:18">
      <c r="A13" s="88" t="s">
        <v>114</v>
      </c>
      <c r="B13" s="89"/>
    </row>
    <row r="14" spans="1:18">
      <c r="B14" s="90" t="s">
        <v>115</v>
      </c>
    </row>
    <row r="15" spans="1:18">
      <c r="B15" s="74" t="s">
        <v>116</v>
      </c>
    </row>
    <row r="16" spans="1:18">
      <c r="B16" s="74" t="s">
        <v>117</v>
      </c>
    </row>
    <row r="17" spans="2:2">
      <c r="B17" s="74" t="s">
        <v>118</v>
      </c>
    </row>
    <row r="18" spans="2:2">
      <c r="B18" s="74" t="s">
        <v>119</v>
      </c>
    </row>
    <row r="19" spans="2:2">
      <c r="B19" s="74" t="s">
        <v>120</v>
      </c>
    </row>
    <row r="20" spans="2:2">
      <c r="B20" s="74" t="s">
        <v>121</v>
      </c>
    </row>
    <row r="21" spans="2:2">
      <c r="B21" s="74" t="s">
        <v>122</v>
      </c>
    </row>
  </sheetData>
  <mergeCells count="5">
    <mergeCell ref="A1:R1"/>
    <mergeCell ref="A2:R2"/>
    <mergeCell ref="A3:R3"/>
    <mergeCell ref="I4:N4"/>
    <mergeCell ref="O4:P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E16" sqref="E16"/>
    </sheetView>
  </sheetViews>
  <sheetFormatPr defaultRowHeight="20.25"/>
  <cols>
    <col min="1" max="1" width="5.75" style="74" customWidth="1"/>
    <col min="2" max="2" width="17.875" style="74" customWidth="1"/>
    <col min="3" max="3" width="7" style="74" customWidth="1"/>
    <col min="4" max="4" width="5.75" style="74" customWidth="1"/>
    <col min="5" max="5" width="10.25" style="74" customWidth="1"/>
    <col min="6" max="6" width="7.875" style="74" customWidth="1"/>
    <col min="7" max="7" width="8.25" style="74" customWidth="1"/>
    <col min="8" max="8" width="3.375" style="74" customWidth="1"/>
    <col min="9" max="9" width="3.25" style="74" customWidth="1"/>
    <col min="10" max="10" width="3" style="74" customWidth="1"/>
    <col min="11" max="11" width="2.875" style="74" customWidth="1"/>
    <col min="12" max="12" width="3.125" style="74" customWidth="1"/>
    <col min="13" max="13" width="3.25" style="74" customWidth="1"/>
    <col min="14" max="14" width="4.625" style="74" customWidth="1"/>
    <col min="15" max="15" width="5.75" style="74" customWidth="1"/>
    <col min="16" max="16" width="10.625" style="74" customWidth="1"/>
    <col min="17" max="17" width="11.75" style="74" customWidth="1"/>
    <col min="18" max="18" width="12.5" style="74" customWidth="1"/>
    <col min="19" max="16384" width="9" style="74"/>
  </cols>
  <sheetData>
    <row r="1" spans="1:18">
      <c r="A1" s="175" t="s">
        <v>123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</row>
    <row r="2" spans="1:18">
      <c r="A2" s="175" t="s">
        <v>94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1:18">
      <c r="A3" s="176" t="s">
        <v>95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</row>
    <row r="4" spans="1:18">
      <c r="A4" s="75" t="s">
        <v>49</v>
      </c>
      <c r="B4" s="75" t="s">
        <v>96</v>
      </c>
      <c r="C4" s="75" t="s">
        <v>97</v>
      </c>
      <c r="D4" s="75" t="s">
        <v>50</v>
      </c>
      <c r="E4" s="76" t="s">
        <v>99</v>
      </c>
      <c r="F4" s="75" t="s">
        <v>100</v>
      </c>
      <c r="G4" s="77" t="s">
        <v>101</v>
      </c>
      <c r="H4" s="177" t="s">
        <v>102</v>
      </c>
      <c r="I4" s="178"/>
      <c r="J4" s="178"/>
      <c r="K4" s="178"/>
      <c r="L4" s="178"/>
      <c r="M4" s="179"/>
      <c r="N4" s="177" t="s">
        <v>103</v>
      </c>
      <c r="O4" s="179"/>
      <c r="P4" s="75" t="s">
        <v>104</v>
      </c>
      <c r="Q4" s="75" t="s">
        <v>124</v>
      </c>
      <c r="R4" s="75" t="s">
        <v>105</v>
      </c>
    </row>
    <row r="5" spans="1:18">
      <c r="A5" s="78"/>
      <c r="B5" s="78"/>
      <c r="C5" s="78"/>
      <c r="D5" s="78"/>
      <c r="E5" s="79"/>
      <c r="F5" s="78"/>
      <c r="G5" s="80" t="s">
        <v>106</v>
      </c>
      <c r="H5" s="81">
        <v>1</v>
      </c>
      <c r="I5" s="81">
        <v>2</v>
      </c>
      <c r="J5" s="77">
        <v>3</v>
      </c>
      <c r="K5" s="82">
        <v>4</v>
      </c>
      <c r="L5" s="77">
        <v>5</v>
      </c>
      <c r="M5" s="77">
        <v>6</v>
      </c>
      <c r="N5" s="75" t="s">
        <v>107</v>
      </c>
      <c r="O5" s="75" t="s">
        <v>108</v>
      </c>
      <c r="P5" s="78" t="s">
        <v>109</v>
      </c>
      <c r="Q5" s="78" t="s">
        <v>125</v>
      </c>
      <c r="R5" s="78" t="s">
        <v>126</v>
      </c>
    </row>
    <row r="6" spans="1:18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4" t="s">
        <v>106</v>
      </c>
      <c r="Q6" s="84" t="s">
        <v>127</v>
      </c>
      <c r="R6" s="84" t="s">
        <v>128</v>
      </c>
    </row>
    <row r="7" spans="1:18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18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</row>
    <row r="9" spans="1:18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</row>
    <row r="10" spans="1:18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</row>
    <row r="11" spans="1:18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</row>
    <row r="12" spans="1:18">
      <c r="B12" s="74" t="s">
        <v>112</v>
      </c>
      <c r="G12" s="88" t="s">
        <v>113</v>
      </c>
      <c r="H12" s="88"/>
      <c r="I12" s="88"/>
      <c r="J12" s="88"/>
      <c r="K12" s="88"/>
      <c r="L12" s="88"/>
      <c r="M12" s="88"/>
    </row>
    <row r="13" spans="1:18">
      <c r="A13" s="88" t="s">
        <v>114</v>
      </c>
      <c r="B13" s="89"/>
    </row>
    <row r="14" spans="1:18">
      <c r="B14" s="90" t="s">
        <v>129</v>
      </c>
    </row>
    <row r="15" spans="1:18">
      <c r="B15" s="74" t="s">
        <v>116</v>
      </c>
    </row>
    <row r="16" spans="1:18">
      <c r="B16" s="74" t="s">
        <v>117</v>
      </c>
    </row>
    <row r="17" spans="2:2">
      <c r="B17" s="74" t="s">
        <v>118</v>
      </c>
    </row>
    <row r="18" spans="2:2">
      <c r="B18" s="74" t="s">
        <v>130</v>
      </c>
    </row>
    <row r="19" spans="2:2">
      <c r="B19" s="74" t="s">
        <v>120</v>
      </c>
    </row>
    <row r="20" spans="2:2">
      <c r="B20" s="74" t="s">
        <v>121</v>
      </c>
    </row>
    <row r="21" spans="2:2">
      <c r="B21" s="74" t="s">
        <v>122</v>
      </c>
    </row>
    <row r="22" spans="2:2">
      <c r="B22" s="74" t="s">
        <v>131</v>
      </c>
    </row>
  </sheetData>
  <mergeCells count="5">
    <mergeCell ref="A1:R1"/>
    <mergeCell ref="A2:R2"/>
    <mergeCell ref="A3:R3"/>
    <mergeCell ref="H4:M4"/>
    <mergeCell ref="N4:O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selection activeCell="A20" sqref="A20"/>
    </sheetView>
  </sheetViews>
  <sheetFormatPr defaultRowHeight="20.25"/>
  <cols>
    <col min="1" max="1" width="4.25" style="12" customWidth="1"/>
    <col min="2" max="2" width="29.5" style="12" customWidth="1"/>
    <col min="3" max="3" width="9.375" style="131" customWidth="1"/>
    <col min="4" max="4" width="4.375" style="12" customWidth="1"/>
    <col min="5" max="5" width="11" style="12" customWidth="1"/>
    <col min="6" max="6" width="14" style="12" customWidth="1"/>
    <col min="7" max="7" width="23.375" style="12" customWidth="1"/>
    <col min="8" max="8" width="6.25" style="12" customWidth="1"/>
    <col min="9" max="9" width="9" style="12"/>
    <col min="10" max="10" width="20.125" style="12" customWidth="1"/>
    <col min="11" max="11" width="14.375" style="12" customWidth="1"/>
    <col min="12" max="12" width="3.875" style="12" customWidth="1"/>
    <col min="13" max="13" width="6.75" style="131" customWidth="1"/>
    <col min="14" max="16384" width="9" style="91"/>
  </cols>
  <sheetData>
    <row r="1" spans="1:13">
      <c r="A1" s="181" t="s">
        <v>132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>
      <c r="A2" s="181" t="s">
        <v>133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3">
      <c r="A3" s="181" t="s">
        <v>134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40.5">
      <c r="A4" s="182" t="s">
        <v>0</v>
      </c>
      <c r="B4" s="182" t="s">
        <v>135</v>
      </c>
      <c r="C4" s="152" t="s">
        <v>136</v>
      </c>
      <c r="D4" s="184"/>
      <c r="E4" s="184"/>
      <c r="F4" s="153"/>
      <c r="G4" s="182" t="s">
        <v>99</v>
      </c>
      <c r="H4" s="185" t="s">
        <v>137</v>
      </c>
      <c r="I4" s="92" t="s">
        <v>138</v>
      </c>
      <c r="J4" s="182" t="s">
        <v>139</v>
      </c>
      <c r="K4" s="92" t="s">
        <v>140</v>
      </c>
      <c r="L4" s="93" t="s">
        <v>141</v>
      </c>
      <c r="M4" s="186" t="s">
        <v>142</v>
      </c>
    </row>
    <row r="5" spans="1:13">
      <c r="A5" s="183"/>
      <c r="B5" s="183"/>
      <c r="C5" s="94" t="s">
        <v>143</v>
      </c>
      <c r="D5" s="94" t="s">
        <v>144</v>
      </c>
      <c r="E5" s="94" t="s">
        <v>145</v>
      </c>
      <c r="F5" s="95" t="s">
        <v>50</v>
      </c>
      <c r="G5" s="183"/>
      <c r="H5" s="183"/>
      <c r="I5" s="94" t="s">
        <v>106</v>
      </c>
      <c r="J5" s="183"/>
      <c r="K5" s="94"/>
      <c r="L5" s="94"/>
      <c r="M5" s="187"/>
    </row>
    <row r="6" spans="1:13">
      <c r="A6" s="96"/>
      <c r="B6" s="97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>
      <c r="A7" s="96"/>
      <c r="B7" s="97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</row>
    <row r="8" spans="1:13">
      <c r="A8" s="96"/>
      <c r="B8" s="97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</row>
    <row r="9" spans="1:13">
      <c r="A9" s="96"/>
      <c r="B9" s="97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</row>
    <row r="10" spans="1:13">
      <c r="A10" s="96"/>
      <c r="B10" s="98"/>
      <c r="C10" s="96"/>
      <c r="D10" s="99"/>
      <c r="E10" s="98"/>
      <c r="F10" s="96"/>
      <c r="G10" s="96"/>
      <c r="H10" s="96"/>
      <c r="I10" s="98"/>
      <c r="J10" s="98"/>
      <c r="K10" s="98"/>
      <c r="L10" s="98"/>
      <c r="M10" s="96"/>
    </row>
    <row r="11" spans="1:13">
      <c r="A11" s="96"/>
      <c r="B11" s="98"/>
      <c r="C11" s="96"/>
      <c r="D11" s="99"/>
      <c r="E11" s="98"/>
      <c r="F11" s="96"/>
      <c r="G11" s="96"/>
      <c r="H11" s="96"/>
      <c r="I11" s="98"/>
      <c r="J11" s="98"/>
      <c r="K11" s="98"/>
      <c r="L11" s="98"/>
      <c r="M11" s="96"/>
    </row>
    <row r="12" spans="1:13">
      <c r="A12" s="96"/>
      <c r="B12" s="98"/>
      <c r="C12" s="96"/>
      <c r="D12" s="99"/>
      <c r="E12" s="98"/>
      <c r="F12" s="96"/>
      <c r="G12" s="96"/>
      <c r="H12" s="96"/>
      <c r="I12" s="98"/>
      <c r="J12" s="98"/>
      <c r="K12" s="98"/>
      <c r="L12" s="98"/>
      <c r="M12" s="96"/>
    </row>
    <row r="13" spans="1:13">
      <c r="A13" s="96"/>
      <c r="B13" s="98"/>
      <c r="C13" s="100"/>
      <c r="D13" s="99"/>
      <c r="E13" s="98"/>
      <c r="F13" s="96"/>
      <c r="G13" s="96"/>
      <c r="H13" s="96"/>
      <c r="I13" s="98"/>
      <c r="J13" s="98"/>
      <c r="K13" s="98"/>
      <c r="L13" s="98"/>
      <c r="M13" s="96"/>
    </row>
    <row r="14" spans="1:13">
      <c r="A14" s="96"/>
      <c r="B14" s="97"/>
      <c r="C14" s="96"/>
      <c r="D14" s="96"/>
      <c r="E14" s="98"/>
      <c r="F14" s="96"/>
      <c r="G14" s="96"/>
      <c r="H14" s="96"/>
      <c r="I14" s="98"/>
      <c r="J14" s="98"/>
      <c r="K14" s="98"/>
      <c r="L14" s="98"/>
      <c r="M14" s="96"/>
    </row>
    <row r="15" spans="1:13">
      <c r="A15" s="96"/>
      <c r="B15" s="97"/>
      <c r="C15" s="96"/>
      <c r="D15" s="96"/>
      <c r="E15" s="98"/>
      <c r="F15" s="96"/>
      <c r="G15" s="96"/>
      <c r="H15" s="96"/>
      <c r="I15" s="98"/>
      <c r="J15" s="98"/>
      <c r="K15" s="98"/>
      <c r="L15" s="98"/>
      <c r="M15" s="96"/>
    </row>
    <row r="16" spans="1:13">
      <c r="A16" s="96"/>
      <c r="B16" s="97"/>
      <c r="C16" s="96"/>
      <c r="D16" s="96"/>
      <c r="E16" s="98"/>
      <c r="F16" s="96"/>
      <c r="G16" s="96"/>
      <c r="H16" s="96"/>
      <c r="I16" s="98"/>
      <c r="J16" s="98"/>
      <c r="K16" s="98"/>
      <c r="L16" s="98"/>
      <c r="M16" s="96"/>
    </row>
    <row r="17" spans="1:13">
      <c r="A17" s="96"/>
      <c r="B17" s="97"/>
      <c r="C17" s="96"/>
      <c r="D17" s="96"/>
      <c r="E17" s="98"/>
      <c r="F17" s="96"/>
      <c r="G17" s="96"/>
      <c r="H17" s="96"/>
      <c r="I17" s="98"/>
      <c r="J17" s="98"/>
      <c r="K17" s="98"/>
      <c r="L17" s="98"/>
      <c r="M17" s="96"/>
    </row>
    <row r="18" spans="1:13">
      <c r="A18" s="96"/>
      <c r="B18" s="97"/>
      <c r="C18" s="96"/>
      <c r="D18" s="96"/>
      <c r="E18" s="96"/>
      <c r="F18" s="101"/>
      <c r="G18" s="102"/>
      <c r="H18" s="96"/>
      <c r="I18" s="97"/>
      <c r="J18" s="97"/>
      <c r="K18" s="97"/>
      <c r="L18" s="97"/>
      <c r="M18" s="96"/>
    </row>
    <row r="19" spans="1:13">
      <c r="A19" s="96"/>
      <c r="B19" s="97"/>
      <c r="C19" s="96"/>
      <c r="D19" s="96"/>
      <c r="E19" s="97"/>
      <c r="F19" s="96"/>
      <c r="G19" s="96"/>
      <c r="H19" s="96"/>
      <c r="I19" s="97"/>
      <c r="J19" s="97"/>
      <c r="K19" s="98"/>
      <c r="L19" s="98"/>
      <c r="M19" s="96"/>
    </row>
    <row r="20" spans="1:13">
      <c r="A20" s="96"/>
      <c r="B20" s="97"/>
      <c r="C20" s="96"/>
      <c r="D20" s="96"/>
      <c r="E20" s="97"/>
      <c r="F20" s="96"/>
      <c r="G20" s="96"/>
      <c r="H20" s="96"/>
      <c r="I20" s="97"/>
      <c r="J20" s="97"/>
      <c r="K20" s="98"/>
      <c r="L20" s="98"/>
      <c r="M20" s="96"/>
    </row>
    <row r="21" spans="1:13">
      <c r="A21" s="96"/>
      <c r="B21" s="97"/>
      <c r="C21" s="96"/>
      <c r="D21" s="96"/>
      <c r="E21" s="97"/>
      <c r="F21" s="96"/>
      <c r="G21" s="96"/>
      <c r="H21" s="96"/>
      <c r="I21" s="97"/>
      <c r="J21" s="97"/>
      <c r="K21" s="103"/>
      <c r="L21" s="103"/>
      <c r="M21" s="96"/>
    </row>
    <row r="22" spans="1:13">
      <c r="A22" s="96"/>
      <c r="B22" s="97"/>
      <c r="C22" s="96"/>
      <c r="D22" s="96"/>
      <c r="E22" s="97"/>
      <c r="F22" s="96"/>
      <c r="G22" s="96"/>
      <c r="H22" s="96"/>
      <c r="I22" s="97"/>
      <c r="J22" s="97"/>
      <c r="K22" s="103"/>
      <c r="L22" s="103"/>
      <c r="M22" s="96"/>
    </row>
    <row r="23" spans="1:13">
      <c r="A23" s="104"/>
      <c r="B23" s="105"/>
      <c r="C23" s="106"/>
      <c r="D23" s="106"/>
      <c r="E23" s="106"/>
      <c r="F23" s="107"/>
      <c r="G23" s="108"/>
      <c r="H23" s="109"/>
      <c r="I23" s="107"/>
      <c r="J23" s="110"/>
      <c r="K23" s="111"/>
      <c r="L23" s="111"/>
      <c r="M23" s="96"/>
    </row>
    <row r="24" spans="1:13">
      <c r="A24" s="112"/>
      <c r="B24" s="113"/>
      <c r="C24" s="107"/>
      <c r="D24" s="107"/>
      <c r="E24" s="107"/>
      <c r="F24" s="107"/>
      <c r="G24" s="108"/>
      <c r="H24" s="114"/>
      <c r="I24" s="107"/>
      <c r="J24" s="115"/>
      <c r="K24" s="116"/>
      <c r="L24" s="116"/>
      <c r="M24" s="96"/>
    </row>
    <row r="25" spans="1:13">
      <c r="A25" s="112"/>
      <c r="B25" s="113"/>
      <c r="C25" s="107"/>
      <c r="D25" s="107"/>
      <c r="E25" s="107"/>
      <c r="F25" s="107"/>
      <c r="G25" s="108"/>
      <c r="H25" s="114"/>
      <c r="I25" s="107"/>
      <c r="J25" s="115"/>
      <c r="K25" s="116"/>
      <c r="L25" s="116"/>
      <c r="M25" s="96"/>
    </row>
    <row r="26" spans="1:13">
      <c r="A26" s="104"/>
      <c r="B26" s="117"/>
      <c r="C26" s="118"/>
      <c r="D26" s="118"/>
      <c r="E26" s="118"/>
      <c r="F26" s="112"/>
      <c r="G26" s="119"/>
      <c r="H26" s="96"/>
      <c r="I26" s="96"/>
      <c r="J26" s="117"/>
      <c r="K26" s="97"/>
      <c r="L26" s="97"/>
      <c r="M26" s="96"/>
    </row>
    <row r="27" spans="1:13">
      <c r="A27" s="104"/>
      <c r="B27" s="98"/>
      <c r="C27" s="96"/>
      <c r="D27" s="96"/>
      <c r="E27" s="96"/>
      <c r="F27" s="96"/>
      <c r="G27" s="96"/>
      <c r="H27" s="96"/>
      <c r="I27" s="96"/>
      <c r="J27" s="97"/>
      <c r="K27" s="97"/>
      <c r="L27" s="97"/>
      <c r="M27" s="96"/>
    </row>
    <row r="28" spans="1:13">
      <c r="A28" s="104"/>
      <c r="B28" s="98"/>
      <c r="C28" s="118"/>
      <c r="D28" s="118"/>
      <c r="E28" s="118"/>
      <c r="F28" s="96"/>
      <c r="G28" s="97"/>
      <c r="H28" s="96"/>
      <c r="I28" s="96"/>
      <c r="J28" s="117"/>
      <c r="K28" s="97"/>
      <c r="L28" s="97"/>
      <c r="M28" s="96"/>
    </row>
    <row r="29" spans="1:13">
      <c r="A29" s="120"/>
      <c r="B29" s="121"/>
      <c r="C29" s="120"/>
      <c r="D29" s="120"/>
      <c r="E29" s="122"/>
      <c r="F29" s="123"/>
      <c r="G29" s="124"/>
      <c r="H29" s="124"/>
      <c r="I29" s="124"/>
      <c r="J29" s="125"/>
      <c r="K29" s="124"/>
      <c r="L29" s="124"/>
      <c r="M29" s="96"/>
    </row>
    <row r="30" spans="1:13">
      <c r="A30" s="96"/>
      <c r="B30" s="98"/>
      <c r="C30" s="96"/>
      <c r="D30" s="96"/>
      <c r="E30" s="126"/>
      <c r="F30" s="96"/>
      <c r="G30" s="96"/>
      <c r="H30" s="96"/>
      <c r="I30" s="96"/>
      <c r="J30" s="98"/>
      <c r="K30" s="96"/>
      <c r="L30" s="96"/>
      <c r="M30" s="96"/>
    </row>
    <row r="31" spans="1:13">
      <c r="A31" s="96"/>
      <c r="B31" s="98"/>
      <c r="C31" s="96"/>
      <c r="D31" s="96"/>
      <c r="E31" s="126"/>
      <c r="F31" s="96"/>
      <c r="G31" s="96"/>
      <c r="H31" s="96"/>
      <c r="I31" s="96"/>
      <c r="J31" s="98"/>
      <c r="K31" s="96"/>
      <c r="L31" s="96"/>
      <c r="M31" s="96"/>
    </row>
    <row r="32" spans="1:13">
      <c r="A32" s="127"/>
      <c r="B32" s="128"/>
      <c r="C32" s="129"/>
      <c r="D32" s="127"/>
      <c r="E32" s="128"/>
      <c r="F32" s="128"/>
      <c r="G32" s="128"/>
      <c r="H32" s="127"/>
      <c r="I32" s="128"/>
      <c r="J32" s="128"/>
      <c r="K32" s="130"/>
      <c r="L32" s="130"/>
      <c r="M32" s="127"/>
    </row>
    <row r="33" spans="1:13">
      <c r="A33" s="127"/>
      <c r="B33" s="128"/>
      <c r="C33" s="129"/>
      <c r="D33" s="127"/>
      <c r="E33" s="128"/>
      <c r="F33" s="128"/>
      <c r="G33" s="128"/>
      <c r="H33" s="127"/>
      <c r="I33" s="128"/>
      <c r="J33" s="128"/>
      <c r="K33" s="130"/>
      <c r="L33" s="130"/>
      <c r="M33" s="127"/>
    </row>
    <row r="34" spans="1:13">
      <c r="A34" s="128"/>
      <c r="B34" s="128"/>
      <c r="C34" s="127"/>
      <c r="D34" s="128"/>
      <c r="E34" s="128"/>
      <c r="F34" s="128"/>
      <c r="G34" s="128"/>
      <c r="H34" s="180" t="s">
        <v>146</v>
      </c>
      <c r="I34" s="180"/>
      <c r="J34" s="180"/>
      <c r="K34" s="128"/>
      <c r="L34" s="128"/>
    </row>
    <row r="35" spans="1:13">
      <c r="A35" s="128"/>
      <c r="B35" s="128"/>
      <c r="C35" s="127"/>
      <c r="D35" s="128"/>
      <c r="E35" s="128"/>
      <c r="F35" s="128"/>
      <c r="G35" s="128"/>
      <c r="H35" s="180" t="s">
        <v>147</v>
      </c>
      <c r="I35" s="180"/>
      <c r="J35" s="180"/>
      <c r="K35" s="128"/>
      <c r="L35" s="128"/>
    </row>
    <row r="36" spans="1:13">
      <c r="A36" s="128"/>
      <c r="B36" s="128" t="s">
        <v>148</v>
      </c>
      <c r="C36" s="127"/>
      <c r="D36" s="128"/>
      <c r="E36" s="128"/>
      <c r="F36" s="128"/>
      <c r="G36" s="128"/>
      <c r="H36" s="128"/>
      <c r="I36" s="128"/>
      <c r="J36" s="128"/>
      <c r="K36" s="128"/>
      <c r="L36" s="128"/>
    </row>
    <row r="37" spans="1:13">
      <c r="A37" s="128"/>
      <c r="B37" s="12" t="s">
        <v>149</v>
      </c>
      <c r="C37" s="127"/>
      <c r="D37" s="128"/>
      <c r="E37" s="128"/>
      <c r="F37" s="128"/>
      <c r="G37" s="128"/>
      <c r="H37" s="128"/>
      <c r="I37" s="128"/>
      <c r="J37" s="128"/>
      <c r="K37" s="128"/>
      <c r="L37" s="128"/>
    </row>
    <row r="38" spans="1:13">
      <c r="A38" s="128"/>
      <c r="B38" s="128" t="s">
        <v>150</v>
      </c>
      <c r="C38" s="127"/>
      <c r="D38" s="128"/>
      <c r="E38" s="128"/>
      <c r="F38" s="128"/>
      <c r="G38" s="128"/>
      <c r="H38" s="128"/>
      <c r="I38" s="128"/>
      <c r="J38" s="128"/>
      <c r="K38" s="128"/>
      <c r="L38" s="128"/>
    </row>
    <row r="39" spans="1:13">
      <c r="A39" s="128"/>
      <c r="B39" s="128" t="s">
        <v>151</v>
      </c>
      <c r="C39" s="127"/>
      <c r="D39" s="128"/>
      <c r="E39" s="128"/>
      <c r="F39" s="128"/>
      <c r="G39" s="128"/>
      <c r="H39" s="128"/>
      <c r="I39" s="128"/>
      <c r="J39" s="128"/>
      <c r="K39" s="128"/>
      <c r="L39" s="128"/>
    </row>
    <row r="40" spans="1:13">
      <c r="A40" s="128"/>
      <c r="B40" s="128"/>
      <c r="C40" s="127"/>
      <c r="D40" s="128"/>
      <c r="E40" s="128"/>
      <c r="F40" s="128"/>
      <c r="G40" s="128"/>
      <c r="H40" s="180" t="s">
        <v>152</v>
      </c>
      <c r="I40" s="180"/>
      <c r="J40" s="180"/>
      <c r="K40" s="128"/>
      <c r="L40" s="128"/>
    </row>
    <row r="41" spans="1:13">
      <c r="A41" s="128"/>
      <c r="B41" s="128"/>
      <c r="C41" s="127"/>
      <c r="D41" s="128"/>
      <c r="E41" s="128"/>
      <c r="F41" s="128"/>
      <c r="G41" s="128"/>
      <c r="H41" s="128"/>
      <c r="I41" s="128"/>
      <c r="J41" s="128"/>
      <c r="K41" s="128"/>
      <c r="L41" s="128"/>
    </row>
    <row r="42" spans="1:13">
      <c r="A42" s="128"/>
      <c r="B42" s="128"/>
      <c r="C42" s="127"/>
      <c r="D42" s="128"/>
      <c r="E42" s="128"/>
      <c r="F42" s="128"/>
      <c r="G42" s="128"/>
      <c r="H42" s="128"/>
      <c r="I42" s="128"/>
      <c r="J42" s="128"/>
      <c r="K42" s="128"/>
      <c r="L42" s="128"/>
    </row>
    <row r="43" spans="1:13">
      <c r="A43" s="128"/>
      <c r="B43" s="128"/>
      <c r="C43" s="127"/>
      <c r="D43" s="128"/>
      <c r="E43" s="128"/>
      <c r="F43" s="128"/>
      <c r="G43" s="128"/>
      <c r="H43" s="128"/>
      <c r="I43" s="128"/>
      <c r="J43" s="128"/>
      <c r="K43" s="128"/>
      <c r="L43" s="128"/>
    </row>
    <row r="44" spans="1:13">
      <c r="A44" s="128"/>
      <c r="B44" s="128"/>
      <c r="C44" s="127"/>
      <c r="D44" s="128"/>
      <c r="E44" s="128"/>
      <c r="F44" s="128"/>
      <c r="G44" s="128"/>
      <c r="H44" s="128"/>
      <c r="I44" s="128"/>
      <c r="J44" s="128"/>
      <c r="K44" s="128"/>
      <c r="L44" s="128"/>
    </row>
  </sheetData>
  <mergeCells count="13">
    <mergeCell ref="H34:J34"/>
    <mergeCell ref="H35:J35"/>
    <mergeCell ref="H40:J40"/>
    <mergeCell ref="A1:M1"/>
    <mergeCell ref="A2:M2"/>
    <mergeCell ref="A3:M3"/>
    <mergeCell ref="A4:A5"/>
    <mergeCell ref="B4:B5"/>
    <mergeCell ref="C4:F4"/>
    <mergeCell ref="G4:G5"/>
    <mergeCell ref="H4:H5"/>
    <mergeCell ref="J4:J5"/>
    <mergeCell ref="M4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XFD1048576"/>
    </sheetView>
  </sheetViews>
  <sheetFormatPr defaultColWidth="7.75" defaultRowHeight="22.5" customHeight="1"/>
  <cols>
    <col min="1" max="1" width="4.375" style="74" customWidth="1"/>
    <col min="2" max="2" width="23.625" style="74" customWidth="1"/>
    <col min="3" max="10" width="7.75" style="74"/>
    <col min="11" max="11" width="9.5" style="74" customWidth="1"/>
    <col min="12" max="12" width="8.625" style="74" customWidth="1"/>
    <col min="13" max="13" width="9.625" style="74" customWidth="1"/>
    <col min="14" max="14" width="12.25" style="74" customWidth="1"/>
    <col min="15" max="16384" width="7.75" style="74"/>
  </cols>
  <sheetData>
    <row r="1" spans="1:14" ht="20.25">
      <c r="A1" s="175" t="s">
        <v>153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14" s="88" customFormat="1" ht="20.25">
      <c r="A2" s="175" t="s">
        <v>154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1:14" s="88" customFormat="1" ht="20.25">
      <c r="A3" s="175" t="s">
        <v>155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5" spans="1:14" s="132" customFormat="1" ht="20.25">
      <c r="A5" s="190" t="s">
        <v>0</v>
      </c>
      <c r="B5" s="190" t="s">
        <v>156</v>
      </c>
      <c r="C5" s="192" t="s">
        <v>51</v>
      </c>
      <c r="D5" s="192"/>
      <c r="E5" s="192"/>
      <c r="F5" s="192"/>
      <c r="G5" s="192" t="s">
        <v>52</v>
      </c>
      <c r="H5" s="192"/>
      <c r="I5" s="192"/>
      <c r="J5" s="192"/>
      <c r="K5" s="192" t="s">
        <v>157</v>
      </c>
      <c r="L5" s="192"/>
      <c r="M5" s="192"/>
      <c r="N5" s="192"/>
    </row>
    <row r="6" spans="1:14" ht="20.25">
      <c r="A6" s="191"/>
      <c r="B6" s="191"/>
      <c r="C6" s="133" t="s">
        <v>158</v>
      </c>
      <c r="D6" s="133" t="s">
        <v>159</v>
      </c>
      <c r="E6" s="133" t="s">
        <v>160</v>
      </c>
      <c r="F6" s="133" t="s">
        <v>161</v>
      </c>
      <c r="G6" s="133" t="s">
        <v>158</v>
      </c>
      <c r="H6" s="133" t="s">
        <v>159</v>
      </c>
      <c r="I6" s="133" t="s">
        <v>160</v>
      </c>
      <c r="J6" s="133" t="s">
        <v>161</v>
      </c>
      <c r="K6" s="133" t="s">
        <v>158</v>
      </c>
      <c r="L6" s="133" t="s">
        <v>159</v>
      </c>
      <c r="M6" s="133" t="s">
        <v>160</v>
      </c>
      <c r="N6" s="133" t="s">
        <v>161</v>
      </c>
    </row>
    <row r="7" spans="1:14" ht="20.25">
      <c r="A7" s="134">
        <v>1</v>
      </c>
      <c r="B7" s="135" t="s">
        <v>84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</row>
    <row r="8" spans="1:14" ht="20.25">
      <c r="A8" s="134">
        <v>2</v>
      </c>
      <c r="B8" s="135" t="s">
        <v>85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</row>
    <row r="9" spans="1:14" ht="20.25">
      <c r="A9" s="134">
        <v>3</v>
      </c>
      <c r="B9" s="135" t="s">
        <v>162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</row>
    <row r="10" spans="1:14" ht="20.25">
      <c r="A10" s="134">
        <v>4</v>
      </c>
      <c r="B10" s="135" t="s">
        <v>163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</row>
    <row r="11" spans="1:14" ht="20.25">
      <c r="A11" s="134">
        <v>5</v>
      </c>
      <c r="B11" s="135" t="s">
        <v>88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</row>
    <row r="12" spans="1:14" ht="20.25">
      <c r="A12" s="136"/>
      <c r="B12" s="137" t="s">
        <v>47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</row>
    <row r="14" spans="1:14" ht="20.25">
      <c r="K14" s="188" t="s">
        <v>164</v>
      </c>
      <c r="L14" s="188"/>
      <c r="M14" s="188"/>
      <c r="N14" s="188"/>
    </row>
    <row r="15" spans="1:14" ht="20.25">
      <c r="K15" s="189" t="s">
        <v>165</v>
      </c>
      <c r="L15" s="189"/>
      <c r="M15" s="189"/>
      <c r="N15" s="189"/>
    </row>
    <row r="16" spans="1:14" ht="20.25">
      <c r="K16" s="188" t="s">
        <v>166</v>
      </c>
      <c r="L16" s="188"/>
      <c r="M16" s="188"/>
      <c r="N16" s="188"/>
    </row>
    <row r="17" spans="11:14" ht="20.25">
      <c r="K17" s="188" t="s">
        <v>167</v>
      </c>
      <c r="L17" s="188"/>
      <c r="M17" s="188"/>
      <c r="N17" s="188"/>
    </row>
  </sheetData>
  <mergeCells count="12">
    <mergeCell ref="K14:N14"/>
    <mergeCell ref="K15:N15"/>
    <mergeCell ref="K16:N16"/>
    <mergeCell ref="K17:N17"/>
    <mergeCell ref="A1:N1"/>
    <mergeCell ref="A2:N2"/>
    <mergeCell ref="A3:N3"/>
    <mergeCell ref="A5:A6"/>
    <mergeCell ref="B5:B6"/>
    <mergeCell ref="C5:F5"/>
    <mergeCell ref="G5:J5"/>
    <mergeCell ref="K5:N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G26" sqref="G26"/>
    </sheetView>
  </sheetViews>
  <sheetFormatPr defaultRowHeight="21.75" customHeight="1"/>
  <cols>
    <col min="1" max="1" width="4.375" style="74" customWidth="1"/>
    <col min="2" max="2" width="20" style="74" customWidth="1"/>
    <col min="3" max="3" width="26.5" style="74" customWidth="1"/>
    <col min="4" max="4" width="31.625" style="74" customWidth="1"/>
    <col min="5" max="5" width="7.375" style="74" customWidth="1"/>
    <col min="6" max="6" width="6.125" style="74" customWidth="1"/>
    <col min="7" max="7" width="8.125" style="74" customWidth="1"/>
    <col min="8" max="9" width="8.375" style="74" customWidth="1"/>
    <col min="10" max="10" width="10" style="74" customWidth="1"/>
    <col min="11" max="16384" width="9" style="74"/>
  </cols>
  <sheetData>
    <row r="1" spans="1:10" ht="20.25">
      <c r="A1" s="175" t="s">
        <v>168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20.25">
      <c r="A2" s="175" t="s">
        <v>169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ht="20.25">
      <c r="A3" s="175" t="s">
        <v>178</v>
      </c>
      <c r="B3" s="175"/>
      <c r="C3" s="175"/>
      <c r="D3" s="175"/>
      <c r="E3" s="175"/>
      <c r="F3" s="175"/>
      <c r="G3" s="175"/>
      <c r="H3" s="175"/>
      <c r="I3" s="175"/>
      <c r="J3" s="175"/>
    </row>
    <row r="5" spans="1:10" s="132" customFormat="1" ht="20.25">
      <c r="A5" s="193" t="s">
        <v>0</v>
      </c>
      <c r="B5" s="138" t="s">
        <v>170</v>
      </c>
      <c r="C5" s="138" t="s">
        <v>171</v>
      </c>
      <c r="D5" s="193" t="s">
        <v>99</v>
      </c>
      <c r="E5" s="192" t="s">
        <v>172</v>
      </c>
      <c r="F5" s="192"/>
      <c r="G5" s="192"/>
      <c r="H5" s="192"/>
      <c r="I5" s="194" t="s">
        <v>173</v>
      </c>
      <c r="J5" s="195" t="s">
        <v>174</v>
      </c>
    </row>
    <row r="6" spans="1:10" ht="20.25">
      <c r="A6" s="193"/>
      <c r="B6" s="139"/>
      <c r="C6" s="139"/>
      <c r="D6" s="193"/>
      <c r="E6" s="140" t="s">
        <v>158</v>
      </c>
      <c r="F6" s="140" t="s">
        <v>159</v>
      </c>
      <c r="G6" s="140" t="s">
        <v>160</v>
      </c>
      <c r="H6" s="140" t="s">
        <v>161</v>
      </c>
      <c r="I6" s="194"/>
      <c r="J6" s="195"/>
    </row>
    <row r="7" spans="1:10" ht="20.25">
      <c r="A7" s="196"/>
      <c r="B7" s="196"/>
      <c r="C7" s="196"/>
      <c r="D7" s="138"/>
      <c r="E7" s="136"/>
      <c r="F7" s="136"/>
      <c r="G7" s="136"/>
      <c r="H7" s="136"/>
      <c r="I7" s="136"/>
      <c r="J7" s="136"/>
    </row>
    <row r="8" spans="1:10" ht="20.25">
      <c r="A8" s="197"/>
      <c r="B8" s="197"/>
      <c r="C8" s="197"/>
      <c r="D8" s="138"/>
      <c r="E8" s="136"/>
      <c r="F8" s="136"/>
      <c r="G8" s="136"/>
      <c r="H8" s="136"/>
      <c r="I8" s="136"/>
      <c r="J8" s="136"/>
    </row>
    <row r="9" spans="1:10" ht="20.25">
      <c r="A9" s="198"/>
      <c r="B9" s="198"/>
      <c r="C9" s="198"/>
      <c r="D9" s="138"/>
      <c r="E9" s="136"/>
      <c r="F9" s="136"/>
      <c r="G9" s="136"/>
      <c r="H9" s="136"/>
      <c r="I9" s="136"/>
      <c r="J9" s="136"/>
    </row>
    <row r="10" spans="1:10" ht="20.25">
      <c r="A10" s="196"/>
      <c r="B10" s="196"/>
      <c r="C10" s="196"/>
      <c r="D10" s="141"/>
      <c r="E10" s="136"/>
      <c r="F10" s="136"/>
      <c r="G10" s="136"/>
      <c r="H10" s="136"/>
      <c r="I10" s="136"/>
      <c r="J10" s="136"/>
    </row>
    <row r="11" spans="1:10" ht="20.25">
      <c r="A11" s="197"/>
      <c r="B11" s="197"/>
      <c r="C11" s="197"/>
      <c r="D11" s="142"/>
      <c r="E11" s="136"/>
      <c r="F11" s="136"/>
      <c r="G11" s="136"/>
      <c r="H11" s="136"/>
      <c r="I11" s="136"/>
      <c r="J11" s="136"/>
    </row>
    <row r="12" spans="1:10" ht="20.25">
      <c r="A12" s="198"/>
      <c r="B12" s="198"/>
      <c r="C12" s="198"/>
      <c r="D12" s="143"/>
      <c r="E12" s="136"/>
      <c r="F12" s="136"/>
      <c r="G12" s="136"/>
      <c r="H12" s="136"/>
      <c r="I12" s="136"/>
      <c r="J12" s="136"/>
    </row>
    <row r="13" spans="1:10" ht="20.25">
      <c r="A13" s="196"/>
      <c r="B13" s="196"/>
      <c r="C13" s="196"/>
      <c r="D13" s="136"/>
      <c r="E13" s="136"/>
      <c r="F13" s="136"/>
      <c r="G13" s="136"/>
      <c r="H13" s="136"/>
      <c r="I13" s="136"/>
      <c r="J13" s="136"/>
    </row>
    <row r="14" spans="1:10" ht="20.25">
      <c r="A14" s="197"/>
      <c r="B14" s="197"/>
      <c r="C14" s="197"/>
      <c r="D14" s="136"/>
      <c r="E14" s="136"/>
      <c r="F14" s="136"/>
      <c r="G14" s="136"/>
      <c r="H14" s="136"/>
      <c r="I14" s="136"/>
      <c r="J14" s="136"/>
    </row>
    <row r="15" spans="1:10" ht="20.25">
      <c r="A15" s="198"/>
      <c r="B15" s="198"/>
      <c r="C15" s="198"/>
      <c r="D15" s="136"/>
      <c r="E15" s="136"/>
      <c r="F15" s="136"/>
      <c r="G15" s="136"/>
      <c r="H15" s="136"/>
      <c r="I15" s="136"/>
      <c r="J15" s="136"/>
    </row>
    <row r="16" spans="1:10" ht="20.25">
      <c r="A16" s="196"/>
      <c r="B16" s="196"/>
      <c r="C16" s="196"/>
      <c r="D16" s="136"/>
      <c r="E16" s="136"/>
      <c r="F16" s="136"/>
      <c r="G16" s="136"/>
      <c r="H16" s="136"/>
      <c r="I16" s="136"/>
      <c r="J16" s="136"/>
    </row>
    <row r="17" spans="1:10" ht="20.25">
      <c r="A17" s="197"/>
      <c r="B17" s="197"/>
      <c r="C17" s="197"/>
      <c r="D17" s="136"/>
      <c r="E17" s="136"/>
      <c r="F17" s="136"/>
      <c r="G17" s="136"/>
      <c r="H17" s="136"/>
      <c r="I17" s="136"/>
      <c r="J17" s="136"/>
    </row>
    <row r="18" spans="1:10" ht="20.25">
      <c r="A18" s="198"/>
      <c r="B18" s="198"/>
      <c r="C18" s="198"/>
      <c r="D18" s="136"/>
      <c r="E18" s="136"/>
      <c r="F18" s="136"/>
      <c r="G18" s="136"/>
      <c r="H18" s="136"/>
      <c r="I18" s="136"/>
      <c r="J18" s="144"/>
    </row>
    <row r="19" spans="1:10" ht="20.25">
      <c r="A19" s="145"/>
      <c r="B19" s="145"/>
      <c r="C19" s="145"/>
      <c r="D19" s="146"/>
      <c r="E19" s="146"/>
      <c r="F19" s="146"/>
      <c r="G19" s="146"/>
      <c r="H19" s="146"/>
      <c r="I19" s="146"/>
      <c r="J19" s="145"/>
    </row>
    <row r="20" spans="1:10" ht="20.25">
      <c r="D20" s="146"/>
    </row>
    <row r="21" spans="1:10" ht="20.25">
      <c r="D21" s="146"/>
      <c r="E21" s="188" t="s">
        <v>175</v>
      </c>
      <c r="F21" s="188"/>
      <c r="G21" s="188"/>
      <c r="H21" s="188"/>
      <c r="I21" s="188"/>
    </row>
    <row r="22" spans="1:10" ht="20.25">
      <c r="D22" s="147"/>
      <c r="E22" s="189" t="s">
        <v>176</v>
      </c>
      <c r="F22" s="189"/>
      <c r="G22" s="189"/>
      <c r="H22" s="189"/>
      <c r="I22" s="189"/>
    </row>
    <row r="23" spans="1:10" ht="20.25">
      <c r="E23" s="188" t="s">
        <v>177</v>
      </c>
      <c r="F23" s="188"/>
      <c r="G23" s="188"/>
      <c r="H23" s="188"/>
      <c r="I23" s="188"/>
    </row>
    <row r="24" spans="1:10" ht="20.25">
      <c r="E24" s="188" t="s">
        <v>167</v>
      </c>
      <c r="F24" s="188"/>
      <c r="G24" s="188"/>
      <c r="H24" s="188"/>
      <c r="I24" s="188"/>
    </row>
  </sheetData>
  <mergeCells count="24">
    <mergeCell ref="E21:I21"/>
    <mergeCell ref="E22:I22"/>
    <mergeCell ref="E23:I23"/>
    <mergeCell ref="E24:I24"/>
    <mergeCell ref="A13:A15"/>
    <mergeCell ref="B13:B15"/>
    <mergeCell ref="C13:C15"/>
    <mergeCell ref="A16:A18"/>
    <mergeCell ref="B16:B18"/>
    <mergeCell ref="C16:C18"/>
    <mergeCell ref="A7:A9"/>
    <mergeCell ref="B7:B9"/>
    <mergeCell ref="C7:C9"/>
    <mergeCell ref="A10:A12"/>
    <mergeCell ref="B10:B12"/>
    <mergeCell ref="C10:C12"/>
    <mergeCell ref="A1:J1"/>
    <mergeCell ref="A2:J2"/>
    <mergeCell ref="A3:J3"/>
    <mergeCell ref="A5:A6"/>
    <mergeCell ref="D5:D6"/>
    <mergeCell ref="E5:H5"/>
    <mergeCell ref="I5:I6"/>
    <mergeCell ref="J5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G24" sqref="G24"/>
    </sheetView>
  </sheetViews>
  <sheetFormatPr defaultRowHeight="21"/>
  <cols>
    <col min="1" max="1" width="4.875" style="148" customWidth="1"/>
    <col min="2" max="2" width="23.875" style="148" customWidth="1"/>
    <col min="3" max="8" width="9" style="148"/>
    <col min="9" max="9" width="10.5" style="148" customWidth="1"/>
    <col min="10" max="10" width="11.625" style="148" customWidth="1"/>
    <col min="11" max="11" width="10.5" style="148" customWidth="1"/>
    <col min="12" max="16384" width="9" style="148"/>
  </cols>
  <sheetData>
    <row r="1" spans="1:13">
      <c r="A1" s="200" t="s">
        <v>179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1:13">
      <c r="A2" s="200" t="s">
        <v>180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</row>
    <row r="4" spans="1:13">
      <c r="A4" s="201" t="s">
        <v>0</v>
      </c>
      <c r="B4" s="201" t="s">
        <v>181</v>
      </c>
      <c r="C4" s="202" t="s">
        <v>156</v>
      </c>
      <c r="D4" s="202"/>
      <c r="E4" s="202"/>
      <c r="F4" s="202"/>
      <c r="G4" s="202"/>
      <c r="H4" s="202"/>
      <c r="I4" s="202"/>
      <c r="J4" s="202"/>
      <c r="K4" s="202"/>
      <c r="L4" s="202"/>
      <c r="M4" s="201" t="s">
        <v>148</v>
      </c>
    </row>
    <row r="5" spans="1:13">
      <c r="A5" s="201"/>
      <c r="B5" s="201"/>
      <c r="C5" s="199" t="s">
        <v>84</v>
      </c>
      <c r="D5" s="199"/>
      <c r="E5" s="199" t="s">
        <v>85</v>
      </c>
      <c r="F5" s="199"/>
      <c r="G5" s="199" t="s">
        <v>162</v>
      </c>
      <c r="H5" s="199"/>
      <c r="I5" s="199" t="s">
        <v>182</v>
      </c>
      <c r="J5" s="199"/>
      <c r="K5" s="199" t="s">
        <v>88</v>
      </c>
      <c r="L5" s="199"/>
      <c r="M5" s="201"/>
    </row>
    <row r="6" spans="1:13">
      <c r="A6" s="201"/>
      <c r="B6" s="201"/>
      <c r="C6" s="149" t="s">
        <v>183</v>
      </c>
      <c r="D6" s="149" t="s">
        <v>106</v>
      </c>
      <c r="E6" s="149" t="s">
        <v>184</v>
      </c>
      <c r="F6" s="149" t="s">
        <v>106</v>
      </c>
      <c r="G6" s="149" t="s">
        <v>184</v>
      </c>
      <c r="H6" s="149" t="s">
        <v>106</v>
      </c>
      <c r="I6" s="149" t="s">
        <v>184</v>
      </c>
      <c r="J6" s="149" t="s">
        <v>106</v>
      </c>
      <c r="K6" s="149" t="s">
        <v>184</v>
      </c>
      <c r="L6" s="149" t="s">
        <v>106</v>
      </c>
      <c r="M6" s="201"/>
    </row>
    <row r="7" spans="1:13">
      <c r="A7" s="150">
        <v>1</v>
      </c>
      <c r="B7" s="151" t="s">
        <v>51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</row>
    <row r="8" spans="1:13">
      <c r="A8" s="150">
        <v>2</v>
      </c>
      <c r="B8" s="151" t="s">
        <v>185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</row>
    <row r="9" spans="1:13">
      <c r="A9" s="150">
        <v>3</v>
      </c>
      <c r="B9" s="151" t="s">
        <v>186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</row>
    <row r="11" spans="1:13">
      <c r="H11" s="148" t="s">
        <v>187</v>
      </c>
    </row>
    <row r="12" spans="1:13">
      <c r="H12" s="148" t="s">
        <v>188</v>
      </c>
    </row>
    <row r="13" spans="1:13">
      <c r="H13" s="148" t="s">
        <v>189</v>
      </c>
    </row>
    <row r="14" spans="1:13">
      <c r="H14" s="148" t="s">
        <v>190</v>
      </c>
    </row>
    <row r="17" spans="1:2">
      <c r="A17" s="148" t="s">
        <v>193</v>
      </c>
    </row>
    <row r="18" spans="1:2">
      <c r="B18" s="148" t="s">
        <v>191</v>
      </c>
    </row>
    <row r="19" spans="1:2">
      <c r="B19" s="148" t="s">
        <v>192</v>
      </c>
    </row>
  </sheetData>
  <mergeCells count="11">
    <mergeCell ref="K5:L5"/>
    <mergeCell ref="A1:M1"/>
    <mergeCell ref="A2:M2"/>
    <mergeCell ref="A4:A6"/>
    <mergeCell ref="B4:B6"/>
    <mergeCell ref="C4:L4"/>
    <mergeCell ref="M4:M6"/>
    <mergeCell ref="C5:D5"/>
    <mergeCell ref="E5:F5"/>
    <mergeCell ref="G5:H5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รายได้</vt:lpstr>
      <vt:lpstr>ลงทะเบียน</vt:lpstr>
      <vt:lpstr>เป้า QD</vt:lpstr>
      <vt:lpstr>แบบรายงาน 3.2(ครั้งที่1)</vt:lpstr>
      <vt:lpstr>แบบรายงาน 3.2 (ครั้งที่2)</vt:lpstr>
      <vt:lpstr>แบบรายงาน3.1</vt:lpstr>
      <vt:lpstr>แบบสรุปงบหน้าการใช้เครื่องหมายฯ</vt:lpstr>
      <vt:lpstr>แบบรายงานผลการใช้เครื่องหมายฯ</vt:lpstr>
      <vt:lpstr>แบบรายงานการลงทะเบียน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warunee_d</dc:creator>
  <cp:lastModifiedBy>warunee_d</cp:lastModifiedBy>
  <cp:lastPrinted>2018-01-11T00:39:33Z</cp:lastPrinted>
  <dcterms:created xsi:type="dcterms:W3CDTF">2018-01-10T11:15:32Z</dcterms:created>
  <dcterms:modified xsi:type="dcterms:W3CDTF">2018-01-30T10:29:54Z</dcterms:modified>
</cp:coreProperties>
</file>